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2" windowWidth="12000" windowHeight="6012"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Statement'!$A$1:$G$62</definedName>
    <definedName name="_xlnm.Print_Area" localSheetId="0">'Income Statements'!$A$1:$K$42</definedName>
    <definedName name="_xlnm.Print_Area" localSheetId="4">'Notes'!$A$1:$L$206</definedName>
    <definedName name="_xlnm.Print_Area" localSheetId="2">'Statement of Changes in Equity'!$A$1:$P$32</definedName>
    <definedName name="_xlnm.Print_Titles" localSheetId="1">'Balance Sheet'!$8:$10</definedName>
    <definedName name="_xlnm.Print_Titles" localSheetId="3">'Cash Flow Statement'!$9:$10</definedName>
  </definedNames>
  <calcPr fullCalcOnLoad="1"/>
</workbook>
</file>

<file path=xl/sharedStrings.xml><?xml version="1.0" encoding="utf-8"?>
<sst xmlns="http://schemas.openxmlformats.org/spreadsheetml/2006/main" count="323" uniqueCount="253">
  <si>
    <t>CUMULATIVE QUARTER</t>
  </si>
  <si>
    <t>(a)</t>
  </si>
  <si>
    <t>(b)</t>
  </si>
  <si>
    <t>Taxation</t>
  </si>
  <si>
    <t>Minority Interests</t>
  </si>
  <si>
    <t>(Incorporated in Malaysia)</t>
  </si>
  <si>
    <t>Share Capital</t>
  </si>
  <si>
    <t>There was no financial instrument with off-balance sheet risk as at the date of this announcement applicable to the Group.</t>
  </si>
  <si>
    <t xml:space="preserve"> </t>
  </si>
  <si>
    <t>RM('000)</t>
  </si>
  <si>
    <t>Revenue</t>
  </si>
  <si>
    <t>Inventories</t>
  </si>
  <si>
    <t>Non-Distributable Reserve- Share Premium</t>
  </si>
  <si>
    <t>Total</t>
  </si>
  <si>
    <t>CASH FLOWS FROM INVESTING ACTIVITIES</t>
  </si>
  <si>
    <t>Purchase of property, plant and equipment</t>
  </si>
  <si>
    <t>CASH FLOWS FROM FINANCING ACTIVITIES</t>
  </si>
  <si>
    <t>Cash and bank balances</t>
  </si>
  <si>
    <t>Prospects</t>
  </si>
  <si>
    <t>KBES BERHAD</t>
  </si>
  <si>
    <t>(Company No: 597132 A)</t>
  </si>
  <si>
    <t>AND ITS SUBSIDIARY COMPANIES</t>
  </si>
  <si>
    <t>RM'000</t>
  </si>
  <si>
    <t>Express bus services</t>
  </si>
  <si>
    <t>Inter segment elimination</t>
  </si>
  <si>
    <t>Super Trans Corporation Sdn Bhd</t>
  </si>
  <si>
    <t>All the above transactions were carried out on terms and conditions not materially different from those obtainable in transactions with unrelated parties and in the ordinary course of business of the Group.</t>
  </si>
  <si>
    <t>Hire Purchase Payables</t>
  </si>
  <si>
    <t>Short term :</t>
  </si>
  <si>
    <t>Long term :</t>
  </si>
  <si>
    <t>Borrowings</t>
  </si>
  <si>
    <t>Current year</t>
  </si>
  <si>
    <t>quarter</t>
  </si>
  <si>
    <t>to-date</t>
  </si>
  <si>
    <t>Minority interest</t>
  </si>
  <si>
    <t>Current</t>
  </si>
  <si>
    <t>ended</t>
  </si>
  <si>
    <t>Corresponding</t>
  </si>
  <si>
    <t>Y-T-D</t>
  </si>
  <si>
    <t>Income tax</t>
  </si>
  <si>
    <t>Deferred tax</t>
  </si>
  <si>
    <t>Cash and Cash Equivalents carried forward consist of :</t>
  </si>
  <si>
    <t>CASH AND CASH EQUIVALENTS AT 1 January</t>
  </si>
  <si>
    <t>Basic earnings per share are calculated by dividing the net profit for the period by the number of ordinary shares in issue during the period.</t>
  </si>
  <si>
    <t>Basic earnings per ordinary share  (sen)</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</si>
  <si>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</si>
  <si>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</si>
  <si>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</si>
  <si>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</si>
  <si>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</si>
  <si>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Dividends</t>
  </si>
  <si>
    <t>CASH FLOWS FROM OPERATING ACTIVITIES</t>
  </si>
  <si>
    <t>Depreciation of property, plant and equipment</t>
  </si>
  <si>
    <t>Finance costs</t>
  </si>
  <si>
    <t>Finance costs paid</t>
  </si>
  <si>
    <t>Tax paid</t>
  </si>
  <si>
    <t>Profit Guarantee</t>
  </si>
  <si>
    <t>The Group did not issue any profit guarantee.</t>
  </si>
  <si>
    <t>Number of ordinary shares in issue ('000)</t>
  </si>
  <si>
    <t>Attributable to:</t>
  </si>
  <si>
    <t>Cost of sales</t>
  </si>
  <si>
    <t>Other income</t>
  </si>
  <si>
    <t>Administrative expenses</t>
  </si>
  <si>
    <t>ASSETS</t>
  </si>
  <si>
    <t>Property, plant and equipment</t>
  </si>
  <si>
    <t>Non-current assets</t>
  </si>
  <si>
    <t>Current assets</t>
  </si>
  <si>
    <t>Current liabilities</t>
  </si>
  <si>
    <t>Non-current liabilities</t>
  </si>
  <si>
    <t>TOTAL ASSETS</t>
  </si>
  <si>
    <t>EQUITY AND LIABILITIES</t>
  </si>
  <si>
    <t>TOTAL EQUITY AND LIABILITIES</t>
  </si>
  <si>
    <t>Part A - Explanatory Notes Pursuant to FRS 134</t>
  </si>
  <si>
    <t>The Group's operations were not materially affected by any major seasonal or cyclical factors other than the quarter ending 31 December of each year mainly due to the long school holidays.</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</si>
  <si>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</si>
  <si>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</si>
  <si>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</si>
  <si>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</si>
  <si>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</si>
  <si>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</si>
  <si>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</si>
  <si>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</si>
  <si>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</si>
  <si>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</si>
  <si>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</si>
  <si>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</si>
  <si>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</si>
  <si>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</si>
  <si>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</si>
  <si>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</si>
  <si>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</si>
  <si>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</si>
  <si>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</si>
  <si>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</si>
  <si>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</si>
  <si>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</si>
  <si>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</si>
  <si>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</si>
  <si>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</si>
  <si>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</si>
  <si>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</si>
  <si>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Disposal of Unquoted Investments and/or Properties</t>
  </si>
  <si>
    <t>Bank overdraft</t>
  </si>
  <si>
    <t xml:space="preserve"> before tax</t>
  </si>
  <si>
    <t>There were no corporate proposals announced but not completed as at the date of this announcement.</t>
  </si>
  <si>
    <t>The Group has no material contingent liabilities as at the date of this announcement.</t>
  </si>
  <si>
    <t>Investment holding</t>
  </si>
  <si>
    <t xml:space="preserve">There was no dividend paid during the quarter under review. </t>
  </si>
  <si>
    <t>Prepaid lease payments</t>
  </si>
  <si>
    <t>Amortisation of prepaid lease payments</t>
  </si>
  <si>
    <t>Net cash from operating activities</t>
  </si>
  <si>
    <t>Operating profit before working capital changes</t>
  </si>
  <si>
    <t>Adjustments for:</t>
  </si>
  <si>
    <t>GOH BENG CHU (LS00812)</t>
  </si>
  <si>
    <t>JESSLYN ONG BEE FANG (MAICSA 7020672)</t>
  </si>
  <si>
    <t>Company Secretaries</t>
  </si>
  <si>
    <t>Perak</t>
  </si>
  <si>
    <t xml:space="preserve">BY ORDER OF THE BOARD </t>
  </si>
  <si>
    <t>Rental of machinery and equipment</t>
  </si>
  <si>
    <t>Seasonal or Cyclical Factors</t>
  </si>
  <si>
    <t>Material Changes in Estimates</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</si>
  <si>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</si>
  <si>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</si>
  <si>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</si>
  <si>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</si>
  <si>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</si>
  <si>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</si>
  <si>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</si>
  <si>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</si>
  <si>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</si>
  <si>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</si>
  <si>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</si>
  <si>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</si>
  <si>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</si>
  <si>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</si>
  <si>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</si>
  <si>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</si>
  <si>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</si>
  <si>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</si>
  <si>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</si>
  <si>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</si>
  <si>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</si>
  <si>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</si>
  <si>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</si>
  <si>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</si>
  <si>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</si>
  <si>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</si>
  <si>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</si>
  <si>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</si>
  <si>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Net cash used in financing activities</t>
  </si>
  <si>
    <t>Intangible assets</t>
  </si>
  <si>
    <t xml:space="preserve">Amount owing to a director </t>
  </si>
  <si>
    <t>Repayment of term loans</t>
  </si>
  <si>
    <t>There were no material litigation pending as at the date of this announcement.</t>
  </si>
  <si>
    <t>Repayment of amount owing to a director</t>
  </si>
  <si>
    <t>The above company is owned by Hai Shah Hairi bin Hassan and Lau Siau Chuan, son of Lau Chan Seng.</t>
  </si>
  <si>
    <t xml:space="preserve">  -  Purchase of chassis</t>
  </si>
  <si>
    <t>Repayment of hire purchase payables</t>
  </si>
  <si>
    <t>Proceeds from disposal of property, plant and equipment</t>
  </si>
  <si>
    <t xml:space="preserve">There were no unusual items affecting assets, liabilities, equity, net income or cash flows of the Group during the quarter under review.  </t>
  </si>
  <si>
    <t xml:space="preserve">The above term loans are secured by means of the following:- </t>
  </si>
  <si>
    <t>(i)</t>
  </si>
  <si>
    <t>Term loans</t>
  </si>
  <si>
    <t>(ii)</t>
  </si>
  <si>
    <t>(iii)</t>
  </si>
  <si>
    <t>Tax credit/(tax expense)</t>
  </si>
  <si>
    <t>Acquisition of intangible assets</t>
  </si>
  <si>
    <t>(Gain)/loss on disposal of property, plant and equipment</t>
  </si>
  <si>
    <t>Decrease/(increase) in other receivables, deposits and prepayments</t>
  </si>
  <si>
    <t>Decrease/(increase) in trade receivables</t>
  </si>
  <si>
    <t>Gross profit/(loss)</t>
  </si>
  <si>
    <t>As at 1 January 2009</t>
  </si>
  <si>
    <t xml:space="preserve">Profit before taxation </t>
  </si>
  <si>
    <t>Profit</t>
  </si>
  <si>
    <t>Profit/(Loss) for the period (Cumulative)</t>
  </si>
  <si>
    <t>Profit /(Loss) for the period (Cumulative)</t>
  </si>
  <si>
    <t>Cash from/(used in) Operations</t>
  </si>
  <si>
    <t>Assembly and maintenance of coaches and air-conditioners</t>
  </si>
  <si>
    <t>Increase/(decrease) in trade payables</t>
  </si>
  <si>
    <t>Increase/(decrease) in other payables and accruals</t>
  </si>
  <si>
    <t>Profit/(loss) before taxation</t>
  </si>
  <si>
    <t>Profit/(loss) for the period</t>
  </si>
  <si>
    <t>The Board of Directors do not recommend any dividend for the current quarter under review.</t>
  </si>
  <si>
    <t>Net Profit/(loss) attributable to shareholders (RM '000)</t>
  </si>
  <si>
    <t>Decrease/(Increase) in inventories</t>
  </si>
  <si>
    <t>Proceed from term loans</t>
  </si>
  <si>
    <t>Development and production of electric vehicles</t>
  </si>
  <si>
    <t xml:space="preserve">The income tax of the Group is provided on the rental income earned by the holding company and a subsidiary company during the financial period. </t>
  </si>
  <si>
    <t>There were no disposals of unquoted investments or material properties during the current quarter under review.</t>
  </si>
  <si>
    <t>31/12/2009</t>
  </si>
  <si>
    <t>Bad debts</t>
  </si>
  <si>
    <t>Uplift/(Placement) of fixed deposits pledged to banks</t>
  </si>
  <si>
    <t>Net cash from investing activities</t>
  </si>
  <si>
    <t>NET INCREASE IN CASH AND CASH EQUIVALENTS</t>
  </si>
  <si>
    <t>CONDENSED CONSOLIDATED STATEMENT OF FINANCIAL POSITION</t>
  </si>
  <si>
    <t>AS AT</t>
  </si>
  <si>
    <t>Trade receivables</t>
  </si>
  <si>
    <t>Other receivables, deposits and prepayments</t>
  </si>
  <si>
    <t>Fixed deposits with licensed banks</t>
  </si>
  <si>
    <t>Share capital</t>
  </si>
  <si>
    <t>Share premium</t>
  </si>
  <si>
    <t>Retained profit</t>
  </si>
  <si>
    <t>Hire purchase payables</t>
  </si>
  <si>
    <t>Deferred tax liabilities</t>
  </si>
  <si>
    <t>Trade payables</t>
  </si>
  <si>
    <t>Other payables and accrued expenses</t>
  </si>
  <si>
    <t>Tax liabilities</t>
  </si>
  <si>
    <t>Total Liabilities</t>
  </si>
  <si>
    <t>The Condensed Consolidated Statement of Financial Position should be read in conjunction with the Annual Financial Report for the year ended 31 December 2009 and the accompanying explanatory notes attached to the interim financial statements.</t>
  </si>
  <si>
    <t>Net assets per ordinary share of RM0.50 each  (RM)</t>
  </si>
  <si>
    <t>(unaudited)</t>
  </si>
  <si>
    <t>CURRENT QUARTER</t>
  </si>
  <si>
    <t>Other comprehensive income</t>
  </si>
  <si>
    <t>Total comprehensive income for the period</t>
  </si>
  <si>
    <t>CONDENSED CONSOLIDATED CASH FLOW STATEMENT</t>
  </si>
  <si>
    <t>CONDENSED CONSOLIDATED STATEMENT OF CHANGES IN EQUITY</t>
  </si>
  <si>
    <t>As at 1 January 2010</t>
  </si>
  <si>
    <t>The Condensed Consolidated Statement Of Changes In Equity should be read in conjunction with the Annual Financial Report for the year ended 31 December 2009 and the accompanying explanatory notes attached to the interim financial statements.</t>
  </si>
  <si>
    <t>The Condensed Consolidated Statement of Comprehensive Income should be read in conjunction with the Annual Financial Report for the year ended 31 December 2009 and the accompanying explanatory notes attached to the interim financial statements.</t>
  </si>
  <si>
    <t>(audited)</t>
  </si>
  <si>
    <t>Period To Date</t>
  </si>
  <si>
    <t>The Condensed Consolidated Cash Flow Statement should be read in conjunction with the Annual Financial Report for the year ended 31 December 2009 and the accompanying explanatory notes attached to the interim financial statements.</t>
  </si>
  <si>
    <t>CONDENSED CONSOLIDATED STATEMENT OF COMPREHENSIVE INCOME</t>
  </si>
  <si>
    <t xml:space="preserve">  -  Purchase of office equipment</t>
  </si>
  <si>
    <t>corporate guarantee of the Company.</t>
  </si>
  <si>
    <t xml:space="preserve">The bank overdraft is secured by means of the following:- </t>
  </si>
  <si>
    <t>ownership claims over certain express buses of the subsidiary company;</t>
  </si>
  <si>
    <t>legal charge on the leasehold land and building of the subsidiary company; and</t>
  </si>
  <si>
    <t xml:space="preserve">fixed  charge on a leasehold industrial land and building of the subsidiary company; </t>
  </si>
  <si>
    <t>a debenture incorporating present and future fixed and floating assets of the subsidiary company: and</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</si>
  <si>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 The interim financial statements are in compliance with the Financial Reporting Standard (FRSs) and Issue Conmmittee Interpretation (IC Int.).</t>
  </si>
  <si>
    <t>This interim financial statements should be read in conjunction with the audited financial statements for the year ended 31 December 2009. These explanatory notes attached to the interim financial statements provide an explaination of events and transactions that are significant to an understanding of the changes in the financial position and performance of the Group since the year ended 31 December 2009.</t>
  </si>
  <si>
    <t xml:space="preserve">The accounting policies and methods of computation adopted for the interim financial report are consistent with those of  the audited financial statements for the year ended 31 December 2009. </t>
  </si>
  <si>
    <t>There were no audit qualifications on the annual financial statements for the year ended 31 December 2009.</t>
  </si>
  <si>
    <t>The valuations of property, plant and equipment have been brought forward without amendment from the financial statements for the year ended 31 December 2009.</t>
  </si>
  <si>
    <t>FOR THE FINANCIAL PERIOD ENDED 30 JUNE 2010</t>
  </si>
  <si>
    <t>30/06/2010</t>
  </si>
  <si>
    <t>30/06/2009</t>
  </si>
  <si>
    <t>AS AT 30 JUNE 2010</t>
  </si>
  <si>
    <t>As at 30 June 2009</t>
  </si>
  <si>
    <t>As at 30 June 2010</t>
  </si>
  <si>
    <t>31/06/2009</t>
  </si>
  <si>
    <t>CASH AND CASH EQUIVALENTS AT 30 JUNE</t>
  </si>
  <si>
    <t>30 June 2010</t>
  </si>
  <si>
    <t>There were no material events subsequent to the end of the current financial quarter ended 30 June 2010 which, is likely to substantially affect the results of the Group.</t>
  </si>
  <si>
    <t>As at 30.06.2010</t>
  </si>
  <si>
    <t>30.06.2010</t>
  </si>
  <si>
    <t>30.06.2009</t>
  </si>
  <si>
    <t>30 August 2010</t>
  </si>
  <si>
    <t>6 months ended</t>
  </si>
  <si>
    <t>The Group recorded a turnover of RM15.7 million for the current quarter ended 30 June 2010 which was 6% higher than the RM14.8 million in the corresponding quarter last year mainly attributed to the increase in sales of coaches by RM2.4 million. However, the revenue from bus operation has decreased by RM1.5 million. The Group made a profit before tax of RM0.04 million for the current quarter as compare to the profit before tax of RM1.7 million in the corresponding quarter last year. The decrease was mainly due to the decrease in revenue from bus operation because of the decrease in demand.</t>
  </si>
  <si>
    <t>The Group recorded a turnover of RM15.7 million and profit before taxation of RM0.04 million for the current quarter under review as compared to the turnover of RM15.2 million and profit before taxation of RM0.2 million in the immediate preceding quarter. The increase in turnover was from the sales of coaches but the turnover from bus operation has dropped by RM0.6 million. The lower profit was mainly due to the decrease in revenue from bus operation.</t>
  </si>
  <si>
    <t>The Group continuously review its marketing strategy to adapt with prevailing market condition in order to increase sales by focusing on effective trip management, drivers management, buses management and improving customer service. The Group is in the process of converting some of its bus to operate on compressed natural gas (CNG) to reduce its operating cost. The Group is also looking for more customers for its coach assembly activity.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</si>
</sst>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1">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
      <b/>
      <sz val="11"/>
      <name val="Arial Narrow"/>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Font="1" applyFill="1" applyBorder="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xf>
    <xf numFmtId="3" fontId="0" fillId="0" borderId="2" xfId="0" applyNumberFormat="1" applyFont="1" applyBorder="1" applyAlignment="1">
      <alignment/>
    </xf>
    <xf numFmtId="14" fontId="1" fillId="0" borderId="0" xfId="0" applyNumberFormat="1" applyFont="1" applyBorder="1" applyAlignment="1" quotePrefix="1">
      <alignment horizontal="center" vertical="center" wrapText="1"/>
    </xf>
    <xf numFmtId="0" fontId="1" fillId="0" borderId="0" xfId="0" applyFont="1" applyBorder="1" applyAlignment="1" quotePrefix="1">
      <alignment horizontal="center" vertical="center" wrapText="1"/>
    </xf>
    <xf numFmtId="0" fontId="1" fillId="0" borderId="0" xfId="0" applyFont="1" applyFill="1" applyBorder="1" applyAlignment="1">
      <alignment horizontal="center" vertical="center" wrapText="1"/>
    </xf>
    <xf numFmtId="41" fontId="0" fillId="0" borderId="0" xfId="15" applyNumberFormat="1" applyFont="1" applyFill="1" applyAlignment="1">
      <alignment/>
    </xf>
    <xf numFmtId="41" fontId="0" fillId="0" borderId="3" xfId="15" applyNumberFormat="1" applyFont="1" applyFill="1" applyBorder="1" applyAlignment="1">
      <alignment/>
    </xf>
    <xf numFmtId="41" fontId="0" fillId="0" borderId="3" xfId="0" applyNumberFormat="1" applyFont="1" applyFill="1" applyBorder="1" applyAlignment="1">
      <alignment horizontal="center" vertical="center"/>
    </xf>
    <xf numFmtId="173" fontId="0" fillId="0" borderId="0" xfId="0" applyNumberFormat="1" applyFill="1" applyAlignment="1">
      <alignment/>
    </xf>
    <xf numFmtId="0" fontId="0" fillId="0" borderId="0" xfId="0" applyFill="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Alignment="1">
      <alignment horizontal="center" vertical="top"/>
    </xf>
    <xf numFmtId="0" fontId="3" fillId="0" borderId="0" xfId="0" applyFont="1" applyAlignment="1">
      <alignment horizontal="center" vertical="top"/>
    </xf>
    <xf numFmtId="0" fontId="1" fillId="0" borderId="0" xfId="0" applyFont="1" applyFill="1" applyAlignment="1">
      <alignment horizontal="center"/>
    </xf>
    <xf numFmtId="49" fontId="1" fillId="0" borderId="0" xfId="0" applyNumberFormat="1" applyFont="1" applyAlignment="1">
      <alignment horizontal="center"/>
    </xf>
    <xf numFmtId="0" fontId="0" fillId="0" borderId="0" xfId="0" applyFont="1" applyAlignment="1">
      <alignment horizontal="justify" vertical="top"/>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10" fillId="0" borderId="0" xfId="0" applyFont="1" applyBorder="1" applyAlignment="1">
      <alignment horizontal="center" vertical="center" wrapText="1"/>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Font="1" applyAlignment="1">
      <alignment horizontal="justify" vertical="justify" wrapText="1"/>
    </xf>
    <xf numFmtId="0" fontId="0" fillId="0" borderId="0" xfId="0" applyAlignment="1">
      <alignment wrapText="1"/>
    </xf>
    <xf numFmtId="0" fontId="0" fillId="0" borderId="0" xfId="0" applyAlignment="1">
      <alignment horizontal="justify" vertic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Fill="1" applyAlignment="1">
      <alignment horizontal="center" vertical="top"/>
    </xf>
    <xf numFmtId="0" fontId="0" fillId="0" borderId="0" xfId="0" applyAlignment="1">
      <alignment horizontal="justify" vertical="top"/>
    </xf>
    <xf numFmtId="0" fontId="0" fillId="0" borderId="0" xfId="0" applyAlignment="1">
      <alignment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4" fillId="0" borderId="0" xfId="0" applyFont="1" applyAlignment="1">
      <alignment horizontal="center" vertical="top"/>
    </xf>
    <xf numFmtId="0" fontId="0" fillId="0" borderId="0" xfId="0"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9050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9720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90" zoomScaleNormal="90" workbookViewId="0" topLeftCell="A21">
      <selection activeCell="D43" sqref="D43"/>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19" t="s">
        <v>19</v>
      </c>
      <c r="B1" s="119"/>
      <c r="C1" s="119"/>
      <c r="D1" s="119"/>
      <c r="E1" s="119"/>
      <c r="F1" s="119"/>
      <c r="G1" s="119"/>
      <c r="H1" s="119"/>
      <c r="I1" s="119"/>
      <c r="J1" s="119"/>
      <c r="K1" s="119"/>
    </row>
    <row r="2" spans="1:11" ht="9.75" customHeight="1">
      <c r="A2" s="120" t="s">
        <v>20</v>
      </c>
      <c r="B2" s="120"/>
      <c r="C2" s="120"/>
      <c r="D2" s="120"/>
      <c r="E2" s="120"/>
      <c r="F2" s="120"/>
      <c r="G2" s="120"/>
      <c r="H2" s="120"/>
      <c r="I2" s="120"/>
      <c r="J2" s="120"/>
      <c r="K2" s="120"/>
    </row>
    <row r="3" spans="1:11" ht="9.75" customHeight="1">
      <c r="A3" s="120" t="s">
        <v>5</v>
      </c>
      <c r="B3" s="120"/>
      <c r="C3" s="120"/>
      <c r="D3" s="120"/>
      <c r="E3" s="120"/>
      <c r="F3" s="120"/>
      <c r="G3" s="120"/>
      <c r="H3" s="120"/>
      <c r="I3" s="120"/>
      <c r="J3" s="120"/>
      <c r="K3" s="120"/>
    </row>
    <row r="4" spans="1:11" ht="19.5" customHeight="1">
      <c r="A4" s="122" t="s">
        <v>21</v>
      </c>
      <c r="B4" s="122"/>
      <c r="C4" s="122"/>
      <c r="D4" s="122"/>
      <c r="E4" s="122"/>
      <c r="F4" s="122"/>
      <c r="G4" s="122"/>
      <c r="H4" s="122"/>
      <c r="I4" s="122"/>
      <c r="J4" s="122"/>
      <c r="K4" s="122"/>
    </row>
    <row r="5" spans="1:11" ht="19.5" customHeight="1">
      <c r="A5" s="122" t="s">
        <v>222</v>
      </c>
      <c r="B5" s="122"/>
      <c r="C5" s="122"/>
      <c r="D5" s="122"/>
      <c r="E5" s="122"/>
      <c r="F5" s="122"/>
      <c r="G5" s="122"/>
      <c r="H5" s="122"/>
      <c r="I5" s="122"/>
      <c r="J5" s="122"/>
      <c r="K5" s="122"/>
    </row>
    <row r="6" spans="1:11" ht="19.5" customHeight="1" thickBot="1">
      <c r="A6" s="121" t="s">
        <v>235</v>
      </c>
      <c r="B6" s="121"/>
      <c r="C6" s="121"/>
      <c r="D6" s="121"/>
      <c r="E6" s="121"/>
      <c r="F6" s="121"/>
      <c r="G6" s="121"/>
      <c r="H6" s="121"/>
      <c r="I6" s="121"/>
      <c r="J6" s="121"/>
      <c r="K6" s="121"/>
    </row>
    <row r="7" spans="1:11" ht="20.25" customHeight="1">
      <c r="A7" s="15"/>
      <c r="B7" s="15"/>
      <c r="C7" s="15"/>
      <c r="D7" s="15"/>
      <c r="E7" s="15"/>
      <c r="F7" s="15"/>
      <c r="G7" s="15"/>
      <c r="H7" s="15"/>
      <c r="I7" s="15"/>
      <c r="J7" s="15"/>
      <c r="K7" s="15"/>
    </row>
    <row r="8" spans="1:11" ht="18" customHeight="1">
      <c r="A8" s="2"/>
      <c r="B8" s="2"/>
      <c r="C8" s="1"/>
      <c r="D8" s="1"/>
      <c r="E8" s="116" t="s">
        <v>211</v>
      </c>
      <c r="F8" s="116"/>
      <c r="G8" s="116"/>
      <c r="H8" s="4"/>
      <c r="I8" s="116" t="s">
        <v>0</v>
      </c>
      <c r="J8" s="116"/>
      <c r="K8" s="116"/>
    </row>
    <row r="9" spans="1:11" ht="15" customHeight="1">
      <c r="A9" s="2"/>
      <c r="B9" s="2"/>
      <c r="C9" s="1"/>
      <c r="D9" s="1"/>
      <c r="E9" s="12" t="s">
        <v>236</v>
      </c>
      <c r="F9" s="12"/>
      <c r="G9" s="12" t="s">
        <v>237</v>
      </c>
      <c r="H9" s="12"/>
      <c r="I9" s="12" t="str">
        <f>E9</f>
        <v>30/06/2010</v>
      </c>
      <c r="J9" s="12"/>
      <c r="K9" s="12" t="str">
        <f>G9</f>
        <v>30/06/2009</v>
      </c>
    </row>
    <row r="10" spans="1:11" ht="15" customHeight="1">
      <c r="A10" s="2"/>
      <c r="B10" s="2"/>
      <c r="C10" s="1"/>
      <c r="D10" s="1"/>
      <c r="E10" s="3" t="s">
        <v>22</v>
      </c>
      <c r="F10" s="3"/>
      <c r="G10" s="3" t="s">
        <v>22</v>
      </c>
      <c r="H10" s="3"/>
      <c r="I10" s="3" t="s">
        <v>22</v>
      </c>
      <c r="J10" s="3"/>
      <c r="K10" s="3" t="s">
        <v>22</v>
      </c>
    </row>
    <row r="11" spans="1:11" ht="15" customHeight="1">
      <c r="A11" s="2"/>
      <c r="B11" s="2"/>
      <c r="C11" s="1"/>
      <c r="D11" s="1"/>
      <c r="E11" s="3" t="s">
        <v>210</v>
      </c>
      <c r="F11" s="3"/>
      <c r="G11" s="3" t="s">
        <v>210</v>
      </c>
      <c r="H11" s="3"/>
      <c r="I11" s="3" t="s">
        <v>210</v>
      </c>
      <c r="J11" s="3"/>
      <c r="K11" s="3" t="s">
        <v>210</v>
      </c>
    </row>
    <row r="13" spans="1:11" ht="13.5">
      <c r="A13" t="s">
        <v>10</v>
      </c>
      <c r="E13" s="77">
        <f>I13-15123</f>
        <v>15659</v>
      </c>
      <c r="F13" s="7"/>
      <c r="G13" s="77">
        <f>K13-11285</f>
        <v>14811</v>
      </c>
      <c r="H13" s="7"/>
      <c r="I13" s="100">
        <f>30782</f>
        <v>30782</v>
      </c>
      <c r="J13" s="7"/>
      <c r="K13" s="77">
        <v>26096</v>
      </c>
    </row>
    <row r="14" spans="1:11" ht="13.5">
      <c r="A14" t="s">
        <v>60</v>
      </c>
      <c r="E14" s="78">
        <f>I14+13364</f>
        <v>-13864</v>
      </c>
      <c r="F14" s="7"/>
      <c r="G14" s="78">
        <f>K14+9730</f>
        <v>-11666</v>
      </c>
      <c r="H14" s="7"/>
      <c r="I14" s="101">
        <v>-27228</v>
      </c>
      <c r="J14" s="7"/>
      <c r="K14" s="78">
        <v>-21396</v>
      </c>
    </row>
    <row r="15" spans="1:11" ht="13.5">
      <c r="A15" t="s">
        <v>170</v>
      </c>
      <c r="E15" s="80">
        <f>E13+E14</f>
        <v>1795</v>
      </c>
      <c r="F15" s="28"/>
      <c r="G15" s="80">
        <f>G13+G14</f>
        <v>3145</v>
      </c>
      <c r="H15" s="28"/>
      <c r="I15" s="80">
        <f>I13+I14</f>
        <v>3554</v>
      </c>
      <c r="J15" s="28"/>
      <c r="K15" s="80">
        <f>K13+K14</f>
        <v>4700</v>
      </c>
    </row>
    <row r="16" spans="5:11" ht="13.5">
      <c r="E16" s="77"/>
      <c r="F16" s="7"/>
      <c r="G16" s="77"/>
      <c r="H16" s="28"/>
      <c r="I16" s="77"/>
      <c r="J16" s="7"/>
      <c r="K16" s="77"/>
    </row>
    <row r="17" spans="1:11" ht="13.5">
      <c r="A17" t="s">
        <v>61</v>
      </c>
      <c r="E17" s="77">
        <f>I17-31</f>
        <v>34</v>
      </c>
      <c r="F17" s="7"/>
      <c r="G17" s="77">
        <f>K17-1044</f>
        <v>54</v>
      </c>
      <c r="H17" s="7"/>
      <c r="I17" s="7">
        <v>65</v>
      </c>
      <c r="J17" s="7"/>
      <c r="K17" s="7">
        <v>1098</v>
      </c>
    </row>
    <row r="18" spans="1:11" ht="13.5">
      <c r="A18" t="s">
        <v>62</v>
      </c>
      <c r="E18" s="77">
        <f>I18+1415</f>
        <v>-1357</v>
      </c>
      <c r="F18" s="7"/>
      <c r="G18" s="77">
        <f>K18+1286</f>
        <v>-1074</v>
      </c>
      <c r="H18" s="28"/>
      <c r="I18" s="81">
        <v>-2772</v>
      </c>
      <c r="J18" s="7"/>
      <c r="K18" s="81">
        <v>-2360</v>
      </c>
    </row>
    <row r="19" spans="1:11" ht="13.5">
      <c r="A19" t="s">
        <v>53</v>
      </c>
      <c r="E19" s="77">
        <f>I19+224</f>
        <v>-233</v>
      </c>
      <c r="F19" s="7"/>
      <c r="G19" s="77">
        <f>K19+261</f>
        <v>-439</v>
      </c>
      <c r="H19" s="28"/>
      <c r="I19" s="77">
        <v>-457</v>
      </c>
      <c r="J19" s="7"/>
      <c r="K19" s="77">
        <v>-700</v>
      </c>
    </row>
    <row r="20" spans="5:11" ht="13.5">
      <c r="E20" s="78"/>
      <c r="F20" s="7"/>
      <c r="G20" s="78"/>
      <c r="H20" s="28"/>
      <c r="I20" s="78"/>
      <c r="J20" s="7"/>
      <c r="K20" s="78"/>
    </row>
    <row r="21" spans="1:11" ht="13.5">
      <c r="A21" t="s">
        <v>180</v>
      </c>
      <c r="E21" s="77">
        <f>SUM(E15:E19)</f>
        <v>239</v>
      </c>
      <c r="F21" s="7"/>
      <c r="G21" s="77">
        <f>SUM(G15:G19)</f>
        <v>1686</v>
      </c>
      <c r="H21" s="28"/>
      <c r="I21" s="77">
        <f>SUM(I15:I19)</f>
        <v>390</v>
      </c>
      <c r="J21" s="7"/>
      <c r="K21" s="77">
        <f>SUM(K15:K19)</f>
        <v>2738</v>
      </c>
    </row>
    <row r="22" spans="5:11" ht="13.5">
      <c r="E22" s="77"/>
      <c r="F22" s="7"/>
      <c r="G22" s="77"/>
      <c r="H22" s="28"/>
      <c r="I22" s="77"/>
      <c r="J22" s="7"/>
      <c r="K22" s="77"/>
    </row>
    <row r="23" spans="1:11" ht="13.5">
      <c r="A23" t="s">
        <v>165</v>
      </c>
      <c r="E23" s="77">
        <f>I23-24</f>
        <v>-204</v>
      </c>
      <c r="F23" s="7"/>
      <c r="G23" s="77">
        <f>K23+255</f>
        <v>-468</v>
      </c>
      <c r="H23" s="28"/>
      <c r="I23" s="100">
        <v>-180</v>
      </c>
      <c r="J23" s="7"/>
      <c r="K23" s="77">
        <v>-723</v>
      </c>
    </row>
    <row r="24" spans="5:11" ht="13.5">
      <c r="E24" s="78"/>
      <c r="F24" s="7"/>
      <c r="G24" s="78"/>
      <c r="H24" s="28"/>
      <c r="I24" s="78"/>
      <c r="J24" s="7"/>
      <c r="K24" s="78"/>
    </row>
    <row r="25" spans="1:11" ht="14.25" thickBot="1">
      <c r="A25" t="s">
        <v>181</v>
      </c>
      <c r="E25" s="82">
        <f>SUM(E21:E24)</f>
        <v>35</v>
      </c>
      <c r="F25" s="28"/>
      <c r="G25" s="82">
        <f>SUM(G21:G24)</f>
        <v>1218</v>
      </c>
      <c r="H25" s="28"/>
      <c r="I25" s="82">
        <f>SUM(I21:I24)</f>
        <v>210</v>
      </c>
      <c r="J25" s="28"/>
      <c r="K25" s="82">
        <f>SUM(K21:K24)</f>
        <v>2015</v>
      </c>
    </row>
    <row r="26" spans="5:11" ht="14.25" thickTop="1">
      <c r="E26" s="80"/>
      <c r="F26" s="28"/>
      <c r="G26" s="80"/>
      <c r="H26" s="28"/>
      <c r="I26" s="80"/>
      <c r="J26" s="28"/>
      <c r="K26" s="80"/>
    </row>
    <row r="27" spans="1:11" ht="13.5">
      <c r="A27" t="s">
        <v>212</v>
      </c>
      <c r="E27" s="77">
        <f>I27-0</f>
        <v>0</v>
      </c>
      <c r="F27" s="28"/>
      <c r="G27" s="77">
        <f>K27-0</f>
        <v>0</v>
      </c>
      <c r="H27" s="28"/>
      <c r="I27" s="80">
        <v>0</v>
      </c>
      <c r="J27" s="28"/>
      <c r="K27" s="80">
        <v>0</v>
      </c>
    </row>
    <row r="28" spans="1:11" ht="14.25" thickBot="1">
      <c r="A28" t="s">
        <v>213</v>
      </c>
      <c r="E28" s="82">
        <f>+E25+E27</f>
        <v>35</v>
      </c>
      <c r="F28" s="28"/>
      <c r="G28" s="82">
        <f>+G25+G27</f>
        <v>1218</v>
      </c>
      <c r="H28" s="28"/>
      <c r="I28" s="82">
        <f>+I25+I27</f>
        <v>210</v>
      </c>
      <c r="J28" s="28"/>
      <c r="K28" s="82">
        <f>+K25+K27</f>
        <v>2015</v>
      </c>
    </row>
    <row r="29" spans="5:11" ht="14.25" thickTop="1">
      <c r="E29" s="80"/>
      <c r="F29" s="28"/>
      <c r="G29" s="80"/>
      <c r="H29" s="28"/>
      <c r="I29" s="80"/>
      <c r="J29" s="28"/>
      <c r="K29" s="80"/>
    </row>
    <row r="30" spans="1:11" ht="13.5">
      <c r="A30" t="s">
        <v>59</v>
      </c>
      <c r="E30" s="80"/>
      <c r="F30" s="28"/>
      <c r="G30" s="80"/>
      <c r="H30" s="28"/>
      <c r="I30" s="80"/>
      <c r="J30" s="28"/>
      <c r="K30" s="80"/>
    </row>
    <row r="31" spans="1:11" ht="13.5">
      <c r="A31" t="s">
        <v>89</v>
      </c>
      <c r="E31" s="77">
        <f>I31-176</f>
        <v>35</v>
      </c>
      <c r="F31" s="28"/>
      <c r="G31" s="77">
        <f>K31-805</f>
        <v>1236</v>
      </c>
      <c r="H31" s="28"/>
      <c r="I31" s="80">
        <f>I28-I32</f>
        <v>211</v>
      </c>
      <c r="J31" s="28"/>
      <c r="K31" s="80">
        <f>K28-K32</f>
        <v>2041</v>
      </c>
    </row>
    <row r="32" spans="1:11" ht="13.5">
      <c r="A32" t="s">
        <v>34</v>
      </c>
      <c r="E32" s="77">
        <f>I32+1</f>
        <v>0</v>
      </c>
      <c r="F32" s="28"/>
      <c r="G32" s="77">
        <f>K32+8</f>
        <v>-18</v>
      </c>
      <c r="H32" s="28"/>
      <c r="I32" s="80">
        <v>-1</v>
      </c>
      <c r="J32" s="28"/>
      <c r="K32" s="80">
        <v>-26</v>
      </c>
    </row>
    <row r="33" spans="5:11" ht="14.25" thickBot="1">
      <c r="E33" s="82">
        <f>+E31+E32</f>
        <v>35</v>
      </c>
      <c r="F33" s="28"/>
      <c r="G33" s="82">
        <f>+G31+G32</f>
        <v>1218</v>
      </c>
      <c r="H33" s="28"/>
      <c r="I33" s="82">
        <f>+I31+I32</f>
        <v>210</v>
      </c>
      <c r="J33" s="28"/>
      <c r="K33" s="82">
        <f>+K31+K32</f>
        <v>2015</v>
      </c>
    </row>
    <row r="34" spans="5:11" ht="14.25" thickTop="1">
      <c r="E34" s="52"/>
      <c r="F34" s="14"/>
      <c r="G34" s="52"/>
      <c r="H34" s="14"/>
      <c r="I34" s="52"/>
      <c r="J34" s="14"/>
      <c r="K34" s="52"/>
    </row>
    <row r="35" spans="1:11" ht="13.5">
      <c r="A35" t="s">
        <v>44</v>
      </c>
      <c r="E35" s="65">
        <f>Notes!F188</f>
        <v>0.027777777777777776</v>
      </c>
      <c r="F35" s="66"/>
      <c r="G35" s="65">
        <f>Notes!H188</f>
        <v>0.980952380952381</v>
      </c>
      <c r="H35" s="67"/>
      <c r="I35" s="65">
        <f>Notes!J188</f>
        <v>0.16746031746031745</v>
      </c>
      <c r="J35" s="66"/>
      <c r="K35" s="65">
        <f>Notes!L188</f>
        <v>1.6198412698412699</v>
      </c>
    </row>
    <row r="36" spans="1:11" ht="13.5">
      <c r="A36" t="s">
        <v>148</v>
      </c>
      <c r="E36" s="42"/>
      <c r="F36" s="31"/>
      <c r="G36" s="42"/>
      <c r="H36" s="31"/>
      <c r="I36" s="42"/>
      <c r="J36" s="31"/>
      <c r="K36" s="42"/>
    </row>
    <row r="37" spans="5:11" ht="13.5">
      <c r="E37" s="42"/>
      <c r="F37" s="31"/>
      <c r="G37" s="42"/>
      <c r="H37" s="31"/>
      <c r="I37" s="42"/>
      <c r="J37" s="31"/>
      <c r="K37" s="42"/>
    </row>
    <row r="39" spans="1:11" ht="13.5">
      <c r="A39" s="117" t="s">
        <v>218</v>
      </c>
      <c r="B39" s="117"/>
      <c r="C39" s="117"/>
      <c r="D39" s="117"/>
      <c r="E39" s="117"/>
      <c r="F39" s="117"/>
      <c r="G39" s="117"/>
      <c r="H39" s="117"/>
      <c r="I39" s="117"/>
      <c r="J39" s="117"/>
      <c r="K39" s="117"/>
    </row>
    <row r="40" spans="1:11" ht="13.5">
      <c r="A40" s="118"/>
      <c r="B40" s="118"/>
      <c r="C40" s="118"/>
      <c r="D40" s="118"/>
      <c r="E40" s="118"/>
      <c r="F40" s="118"/>
      <c r="G40" s="118"/>
      <c r="H40" s="118"/>
      <c r="I40" s="118"/>
      <c r="J40" s="118"/>
      <c r="K40" s="118"/>
    </row>
    <row r="42" ht="13.5">
      <c r="I42" t="s">
        <v>8</v>
      </c>
    </row>
    <row r="44" spans="7:11" ht="13.5">
      <c r="G44" s="53"/>
      <c r="K44" s="53"/>
    </row>
    <row r="45" spans="5:11" ht="13.5">
      <c r="E45" s="7"/>
      <c r="G45" s="7"/>
      <c r="I45" s="7"/>
      <c r="K45" s="7"/>
    </row>
  </sheetData>
  <mergeCells count="9">
    <mergeCell ref="I8:K8"/>
    <mergeCell ref="A39:K40"/>
    <mergeCell ref="E8:G8"/>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G62"/>
  <sheetViews>
    <sheetView workbookViewId="0" topLeftCell="A19">
      <selection activeCell="D40" sqref="D40"/>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19" t="str">
        <f>'Income Statements'!A1:K1</f>
        <v>KBES BERHAD</v>
      </c>
      <c r="B1" s="119"/>
      <c r="C1" s="119"/>
      <c r="D1" s="119"/>
      <c r="E1" s="119"/>
      <c r="F1" s="119"/>
    </row>
    <row r="2" spans="1:6" ht="9.75" customHeight="1">
      <c r="A2" s="120" t="str">
        <f>'Income Statements'!A2:K2</f>
        <v>(Company No: 597132 A)</v>
      </c>
      <c r="B2" s="120"/>
      <c r="C2" s="120"/>
      <c r="D2" s="120"/>
      <c r="E2" s="120"/>
      <c r="F2" s="120"/>
    </row>
    <row r="3" spans="1:6" ht="9.75" customHeight="1">
      <c r="A3" s="120" t="str">
        <f>'Income Statements'!A3:K3</f>
        <v>(Incorporated in Malaysia)</v>
      </c>
      <c r="B3" s="120"/>
      <c r="C3" s="120"/>
      <c r="D3" s="120"/>
      <c r="E3" s="120"/>
      <c r="F3" s="120"/>
    </row>
    <row r="4" spans="1:6" ht="19.5" customHeight="1">
      <c r="A4" s="122" t="str">
        <f>'Income Statements'!A4:K4</f>
        <v>AND ITS SUBSIDIARY COMPANIES</v>
      </c>
      <c r="B4" s="122"/>
      <c r="C4" s="122"/>
      <c r="D4" s="122"/>
      <c r="E4" s="122"/>
      <c r="F4" s="122"/>
    </row>
    <row r="5" spans="1:6" ht="19.5" customHeight="1">
      <c r="A5" s="122" t="s">
        <v>194</v>
      </c>
      <c r="B5" s="122"/>
      <c r="C5" s="122"/>
      <c r="D5" s="122"/>
      <c r="E5" s="122"/>
      <c r="F5" s="122"/>
    </row>
    <row r="6" spans="1:6" ht="19.5" customHeight="1">
      <c r="A6" s="124" t="s">
        <v>238</v>
      </c>
      <c r="B6" s="124"/>
      <c r="C6" s="124"/>
      <c r="D6" s="124"/>
      <c r="E6" s="124"/>
      <c r="F6" s="124"/>
    </row>
    <row r="7" spans="1:6" ht="11.25" customHeight="1">
      <c r="A7" s="16"/>
      <c r="B7" s="16"/>
      <c r="C7" s="16"/>
      <c r="D7" s="16"/>
      <c r="E7" s="16"/>
      <c r="F7" s="16"/>
    </row>
    <row r="8" spans="1:6" ht="15" customHeight="1">
      <c r="A8" s="2"/>
      <c r="B8" s="1"/>
      <c r="C8" s="1"/>
      <c r="D8" s="4" t="s">
        <v>195</v>
      </c>
      <c r="E8" s="4"/>
      <c r="F8" s="4" t="s">
        <v>195</v>
      </c>
    </row>
    <row r="9" spans="1:6" ht="15" customHeight="1">
      <c r="A9" s="2"/>
      <c r="B9" s="1"/>
      <c r="C9" s="1"/>
      <c r="D9" s="12" t="s">
        <v>236</v>
      </c>
      <c r="E9" s="12"/>
      <c r="F9" s="12" t="s">
        <v>189</v>
      </c>
    </row>
    <row r="10" spans="1:6" ht="15" customHeight="1">
      <c r="A10" s="2"/>
      <c r="B10" s="1"/>
      <c r="C10" s="1"/>
      <c r="D10" s="3" t="s">
        <v>22</v>
      </c>
      <c r="E10" s="3"/>
      <c r="F10" s="3" t="s">
        <v>22</v>
      </c>
    </row>
    <row r="11" spans="1:6" ht="15" customHeight="1">
      <c r="A11" s="2"/>
      <c r="B11" s="1"/>
      <c r="C11" s="1"/>
      <c r="D11" s="3" t="s">
        <v>210</v>
      </c>
      <c r="E11" s="3"/>
      <c r="F11" s="3" t="s">
        <v>219</v>
      </c>
    </row>
    <row r="12" spans="1:6" ht="15" customHeight="1">
      <c r="A12" s="2"/>
      <c r="B12" s="83" t="s">
        <v>63</v>
      </c>
      <c r="C12" s="1"/>
      <c r="D12" s="3"/>
      <c r="E12" s="3"/>
      <c r="F12" s="3"/>
    </row>
    <row r="13" spans="1:6" ht="15" customHeight="1">
      <c r="A13" s="2"/>
      <c r="B13" s="83" t="s">
        <v>65</v>
      </c>
      <c r="C13" s="1"/>
      <c r="D13" s="54"/>
      <c r="E13" s="54"/>
      <c r="F13" s="54"/>
    </row>
    <row r="14" spans="1:6" ht="15" customHeight="1">
      <c r="A14" s="2" t="s">
        <v>8</v>
      </c>
      <c r="B14" s="1" t="s">
        <v>64</v>
      </c>
      <c r="C14" s="1"/>
      <c r="D14" s="93">
        <v>71724</v>
      </c>
      <c r="E14" s="94"/>
      <c r="F14" s="94">
        <v>70373</v>
      </c>
    </row>
    <row r="15" spans="2:6" ht="15" customHeight="1">
      <c r="B15" s="1" t="s">
        <v>108</v>
      </c>
      <c r="D15" s="95">
        <v>7158</v>
      </c>
      <c r="E15" s="95"/>
      <c r="F15" s="95">
        <v>7220</v>
      </c>
    </row>
    <row r="16" spans="1:6" ht="15" customHeight="1">
      <c r="A16" s="2"/>
      <c r="B16" s="1" t="s">
        <v>150</v>
      </c>
      <c r="C16" s="1"/>
      <c r="D16" s="37">
        <v>0</v>
      </c>
      <c r="E16" s="5"/>
      <c r="F16" s="5">
        <v>0</v>
      </c>
    </row>
    <row r="17" spans="1:6" ht="15" customHeight="1">
      <c r="A17" s="2"/>
      <c r="B17" s="1"/>
      <c r="C17" s="1"/>
      <c r="D17" s="48">
        <f>D14+D15+D16</f>
        <v>78882</v>
      </c>
      <c r="E17" s="5"/>
      <c r="F17" s="48">
        <f>F14+F15+F16</f>
        <v>77593</v>
      </c>
    </row>
    <row r="18" spans="1:6" ht="15" customHeight="1">
      <c r="A18" s="2"/>
      <c r="B18" s="1"/>
      <c r="C18" s="1"/>
      <c r="D18" s="37"/>
      <c r="E18" s="5"/>
      <c r="F18" s="5"/>
    </row>
    <row r="19" spans="1:6" ht="15" customHeight="1">
      <c r="A19" s="2" t="s">
        <v>8</v>
      </c>
      <c r="B19" s="83" t="s">
        <v>66</v>
      </c>
      <c r="C19" s="1"/>
      <c r="D19" s="37"/>
      <c r="E19" s="5"/>
      <c r="F19" s="5"/>
    </row>
    <row r="20" spans="1:6" ht="15" customHeight="1">
      <c r="A20" s="2"/>
      <c r="B20" s="47" t="s">
        <v>11</v>
      </c>
      <c r="D20" s="93">
        <v>6679</v>
      </c>
      <c r="E20" s="5"/>
      <c r="F20" s="37">
        <v>10883</v>
      </c>
    </row>
    <row r="21" spans="1:6" ht="15" customHeight="1">
      <c r="A21" s="2"/>
      <c r="B21" s="47" t="s">
        <v>196</v>
      </c>
      <c r="D21" s="93">
        <v>20765</v>
      </c>
      <c r="E21" s="5"/>
      <c r="F21" s="37">
        <v>17935</v>
      </c>
    </row>
    <row r="22" spans="1:6" ht="15" customHeight="1">
      <c r="A22" s="2"/>
      <c r="B22" s="47" t="s">
        <v>197</v>
      </c>
      <c r="D22" s="37">
        <f>2202+732</f>
        <v>2934</v>
      </c>
      <c r="E22" s="5"/>
      <c r="F22" s="37">
        <v>4387</v>
      </c>
    </row>
    <row r="23" spans="1:6" ht="15" customHeight="1">
      <c r="A23" s="2"/>
      <c r="B23" s="47" t="s">
        <v>198</v>
      </c>
      <c r="D23" s="37">
        <v>111</v>
      </c>
      <c r="E23" s="5"/>
      <c r="F23" s="37">
        <v>91</v>
      </c>
    </row>
    <row r="24" spans="1:6" ht="15" customHeight="1">
      <c r="A24" s="2"/>
      <c r="B24" s="47" t="s">
        <v>17</v>
      </c>
      <c r="D24" s="37">
        <v>588</v>
      </c>
      <c r="E24" s="5"/>
      <c r="F24" s="37">
        <v>939</v>
      </c>
    </row>
    <row r="25" spans="1:6" ht="15" customHeight="1">
      <c r="A25" s="2"/>
      <c r="B25" s="1"/>
      <c r="C25" s="6"/>
      <c r="D25" s="84">
        <f>SUM(D20:D24)</f>
        <v>31077</v>
      </c>
      <c r="E25" s="5"/>
      <c r="F25" s="84">
        <f>SUM(F20:F24)</f>
        <v>34235</v>
      </c>
    </row>
    <row r="26" spans="1:6" ht="15" customHeight="1">
      <c r="A26" s="2"/>
      <c r="B26" s="1"/>
      <c r="C26" s="6"/>
      <c r="D26" s="5"/>
      <c r="E26" s="5"/>
      <c r="F26" s="5"/>
    </row>
    <row r="27" spans="2:6" ht="15" customHeight="1" thickBot="1">
      <c r="B27" s="85" t="s">
        <v>69</v>
      </c>
      <c r="D27" s="86">
        <f>D17+D25</f>
        <v>109959</v>
      </c>
      <c r="E27" s="7"/>
      <c r="F27" s="86">
        <f>F17+F25</f>
        <v>111828</v>
      </c>
    </row>
    <row r="28" ht="15" customHeight="1" thickTop="1"/>
    <row r="29" spans="1:6" ht="15" customHeight="1">
      <c r="A29" s="2" t="s">
        <v>8</v>
      </c>
      <c r="B29" s="83" t="s">
        <v>70</v>
      </c>
      <c r="C29" s="1"/>
      <c r="D29" s="37"/>
      <c r="E29" s="5"/>
      <c r="F29" s="5"/>
    </row>
    <row r="30" spans="1:6" ht="15" customHeight="1">
      <c r="A30" s="2"/>
      <c r="B30" s="83" t="s">
        <v>90</v>
      </c>
      <c r="C30" s="1"/>
      <c r="D30" s="37"/>
      <c r="E30" s="5"/>
      <c r="F30" s="5"/>
    </row>
    <row r="31" spans="1:6" ht="15" customHeight="1">
      <c r="A31" s="2"/>
      <c r="B31" s="1" t="s">
        <v>199</v>
      </c>
      <c r="D31" s="37">
        <v>63000</v>
      </c>
      <c r="E31" s="5"/>
      <c r="F31" s="5">
        <v>63000</v>
      </c>
    </row>
    <row r="32" spans="1:6" ht="15" customHeight="1">
      <c r="A32" s="2"/>
      <c r="B32" s="47" t="s">
        <v>200</v>
      </c>
      <c r="D32" s="37">
        <v>6145</v>
      </c>
      <c r="E32" s="5"/>
      <c r="F32" s="5">
        <v>6145</v>
      </c>
    </row>
    <row r="33" spans="1:6" ht="15" customHeight="1">
      <c r="A33" s="2"/>
      <c r="B33" s="47" t="s">
        <v>201</v>
      </c>
      <c r="D33" s="102">
        <v>4265</v>
      </c>
      <c r="E33" s="5"/>
      <c r="F33" s="50">
        <v>4054</v>
      </c>
    </row>
    <row r="34" spans="1:6" ht="15" customHeight="1">
      <c r="A34" s="2"/>
      <c r="B34" s="1"/>
      <c r="C34" s="47"/>
      <c r="D34" s="37">
        <f>SUM(D31:D33)</f>
        <v>73410</v>
      </c>
      <c r="E34" s="5"/>
      <c r="F34" s="37">
        <f>SUM(F31:F33)</f>
        <v>73199</v>
      </c>
    </row>
    <row r="35" spans="1:6" ht="15" customHeight="1">
      <c r="A35" s="2" t="s">
        <v>8</v>
      </c>
      <c r="B35" s="83" t="s">
        <v>4</v>
      </c>
      <c r="C35" s="1"/>
      <c r="D35" s="37">
        <v>907</v>
      </c>
      <c r="E35" s="5"/>
      <c r="F35" s="5">
        <v>908</v>
      </c>
    </row>
    <row r="36" spans="1:6" ht="15" customHeight="1">
      <c r="A36" s="2"/>
      <c r="B36" s="83" t="s">
        <v>91</v>
      </c>
      <c r="C36" s="1"/>
      <c r="D36" s="48">
        <f>SUM(D34:D35)</f>
        <v>74317</v>
      </c>
      <c r="E36" s="5"/>
      <c r="F36" s="48">
        <f>SUM(F34:F35)</f>
        <v>74107</v>
      </c>
    </row>
    <row r="37" spans="1:6" ht="15" customHeight="1">
      <c r="A37" s="2"/>
      <c r="B37" s="1"/>
      <c r="C37" s="1"/>
      <c r="D37" s="37"/>
      <c r="E37" s="5"/>
      <c r="F37" s="5"/>
    </row>
    <row r="38" spans="1:6" ht="15" customHeight="1">
      <c r="A38" s="2"/>
      <c r="B38" s="83" t="s">
        <v>68</v>
      </c>
      <c r="C38" s="1"/>
      <c r="D38" s="37"/>
      <c r="E38" s="5"/>
      <c r="F38" s="5"/>
    </row>
    <row r="39" spans="1:6" ht="15" customHeight="1">
      <c r="A39" s="2"/>
      <c r="B39" s="1" t="s">
        <v>202</v>
      </c>
      <c r="D39" s="37">
        <v>458</v>
      </c>
      <c r="E39" s="5"/>
      <c r="F39" s="37">
        <v>934</v>
      </c>
    </row>
    <row r="40" spans="1:6" ht="15" customHeight="1">
      <c r="A40" s="2"/>
      <c r="B40" s="47" t="s">
        <v>30</v>
      </c>
      <c r="D40" s="37">
        <v>5814</v>
      </c>
      <c r="E40" s="5"/>
      <c r="F40" s="37">
        <v>6978</v>
      </c>
    </row>
    <row r="41" spans="1:6" ht="15" customHeight="1">
      <c r="A41" s="2"/>
      <c r="B41" s="1" t="s">
        <v>203</v>
      </c>
      <c r="D41" s="49">
        <v>5370</v>
      </c>
      <c r="E41" s="5"/>
      <c r="F41" s="49">
        <v>5279</v>
      </c>
    </row>
    <row r="42" spans="1:6" ht="15" customHeight="1">
      <c r="A42" s="2"/>
      <c r="B42" s="1"/>
      <c r="C42" s="1"/>
      <c r="D42" s="48">
        <f>SUM(D39:D41)</f>
        <v>11642</v>
      </c>
      <c r="E42" s="5"/>
      <c r="F42" s="48">
        <f>SUM(F39:F41)</f>
        <v>13191</v>
      </c>
    </row>
    <row r="43" spans="1:6" ht="15" customHeight="1">
      <c r="A43" s="2"/>
      <c r="B43" s="1"/>
      <c r="C43" s="1"/>
      <c r="D43" s="37"/>
      <c r="E43" s="5"/>
      <c r="F43" s="37"/>
    </row>
    <row r="44" spans="1:6" ht="15" customHeight="1">
      <c r="A44" s="2"/>
      <c r="B44" s="83" t="s">
        <v>67</v>
      </c>
      <c r="C44" s="1"/>
      <c r="D44" s="37"/>
      <c r="E44" s="5"/>
      <c r="F44" s="5"/>
    </row>
    <row r="45" spans="1:6" ht="15" customHeight="1">
      <c r="A45" s="2"/>
      <c r="B45" s="47" t="s">
        <v>204</v>
      </c>
      <c r="D45" s="93">
        <v>12661</v>
      </c>
      <c r="E45" s="5"/>
      <c r="F45" s="37">
        <v>10089</v>
      </c>
    </row>
    <row r="46" spans="1:6" ht="15" customHeight="1">
      <c r="A46" s="2"/>
      <c r="B46" s="47" t="s">
        <v>205</v>
      </c>
      <c r="D46" s="37">
        <v>5402</v>
      </c>
      <c r="E46" s="5"/>
      <c r="F46" s="37">
        <v>8348</v>
      </c>
    </row>
    <row r="47" spans="1:6" ht="15" customHeight="1">
      <c r="A47" s="2"/>
      <c r="B47" s="47" t="s">
        <v>151</v>
      </c>
      <c r="D47" s="37">
        <v>0</v>
      </c>
      <c r="E47" s="5"/>
      <c r="F47" s="37">
        <v>0</v>
      </c>
    </row>
    <row r="48" spans="1:6" ht="15" customHeight="1">
      <c r="A48" s="2"/>
      <c r="B48" s="47" t="s">
        <v>202</v>
      </c>
      <c r="D48" s="37">
        <v>1239</v>
      </c>
      <c r="E48" s="5"/>
      <c r="F48" s="37">
        <v>1651</v>
      </c>
    </row>
    <row r="49" spans="1:6" ht="15" customHeight="1">
      <c r="A49" s="2"/>
      <c r="B49" s="47" t="s">
        <v>30</v>
      </c>
      <c r="D49" s="37">
        <v>2475</v>
      </c>
      <c r="E49" s="5"/>
      <c r="F49" s="37">
        <f>4442-F51</f>
        <v>2840</v>
      </c>
    </row>
    <row r="50" spans="1:6" ht="15" customHeight="1">
      <c r="A50" s="2"/>
      <c r="B50" s="47" t="s">
        <v>206</v>
      </c>
      <c r="D50" s="37">
        <f>-713+713</f>
        <v>0</v>
      </c>
      <c r="E50" s="5"/>
      <c r="F50" s="37">
        <v>0</v>
      </c>
    </row>
    <row r="51" spans="1:6" ht="15" customHeight="1">
      <c r="A51" s="2"/>
      <c r="B51" s="47" t="s">
        <v>102</v>
      </c>
      <c r="D51" s="37">
        <v>2223</v>
      </c>
      <c r="E51" s="5"/>
      <c r="F51" s="37">
        <v>1602</v>
      </c>
    </row>
    <row r="52" spans="1:6" ht="15" customHeight="1">
      <c r="A52" s="2"/>
      <c r="B52" s="1"/>
      <c r="C52" s="6" t="s">
        <v>8</v>
      </c>
      <c r="D52" s="48">
        <f>SUM(D45:D51)</f>
        <v>24000</v>
      </c>
      <c r="E52" s="5"/>
      <c r="F52" s="48">
        <f>SUM(F45:F51)</f>
        <v>24530</v>
      </c>
    </row>
    <row r="53" spans="1:6" ht="15" customHeight="1">
      <c r="A53" s="2"/>
      <c r="B53" s="1"/>
      <c r="C53" s="1"/>
      <c r="D53" s="37"/>
      <c r="E53" s="5"/>
      <c r="F53" s="5"/>
    </row>
    <row r="54" spans="1:6" ht="15" customHeight="1">
      <c r="A54" s="2"/>
      <c r="B54" s="83" t="s">
        <v>207</v>
      </c>
      <c r="C54" s="1"/>
      <c r="D54" s="49">
        <f>D42+D52</f>
        <v>35642</v>
      </c>
      <c r="E54" s="5"/>
      <c r="F54" s="49">
        <f>F42+F52</f>
        <v>37721</v>
      </c>
    </row>
    <row r="55" spans="1:6" ht="15" customHeight="1">
      <c r="A55" s="2"/>
      <c r="B55" s="1"/>
      <c r="C55" s="1"/>
      <c r="D55" s="37"/>
      <c r="E55" s="5"/>
      <c r="F55" s="5"/>
    </row>
    <row r="56" spans="1:6" ht="15" customHeight="1" thickBot="1">
      <c r="A56" s="2"/>
      <c r="B56" s="83" t="s">
        <v>71</v>
      </c>
      <c r="C56" s="1"/>
      <c r="D56" s="87">
        <f>D36+D54</f>
        <v>109959</v>
      </c>
      <c r="E56" s="5"/>
      <c r="F56" s="87">
        <f>F36+F54</f>
        <v>111828</v>
      </c>
    </row>
    <row r="57" spans="1:6" ht="15" customHeight="1" thickTop="1">
      <c r="A57" s="2"/>
      <c r="B57" s="1"/>
      <c r="C57" s="1"/>
      <c r="D57" s="32"/>
      <c r="E57" s="13"/>
      <c r="F57" s="13"/>
    </row>
    <row r="58" spans="1:6" ht="15" customHeight="1">
      <c r="A58" s="2"/>
      <c r="B58" s="1" t="s">
        <v>209</v>
      </c>
      <c r="C58" s="1"/>
      <c r="D58" s="33">
        <f>ROUND(D36/126000,2)</f>
        <v>0.59</v>
      </c>
      <c r="E58" s="8"/>
      <c r="F58" s="33">
        <f>ROUND(F36/126000,2)</f>
        <v>0.59</v>
      </c>
    </row>
    <row r="59" spans="4:5" ht="13.5">
      <c r="D59" s="7" t="s">
        <v>8</v>
      </c>
      <c r="E59" s="28"/>
    </row>
    <row r="60" ht="13.5">
      <c r="E60" s="14"/>
    </row>
    <row r="61" spans="1:7" ht="13.5">
      <c r="A61" s="123" t="s">
        <v>208</v>
      </c>
      <c r="B61" s="123"/>
      <c r="C61" s="123"/>
      <c r="D61" s="123"/>
      <c r="E61" s="123"/>
      <c r="F61" s="123"/>
      <c r="G61" s="123"/>
    </row>
    <row r="62" spans="1:7" ht="13.5">
      <c r="A62" s="123"/>
      <c r="B62" s="123"/>
      <c r="C62" s="123"/>
      <c r="D62" s="123"/>
      <c r="E62" s="123"/>
      <c r="F62" s="123"/>
      <c r="G62" s="123"/>
    </row>
  </sheetData>
  <mergeCells count="7">
    <mergeCell ref="A61:G62"/>
    <mergeCell ref="A6:F6"/>
    <mergeCell ref="A2:F2"/>
    <mergeCell ref="A1:F1"/>
    <mergeCell ref="A3:F3"/>
    <mergeCell ref="A4:F4"/>
    <mergeCell ref="A5:F5"/>
  </mergeCells>
  <printOptions horizontalCentered="1"/>
  <pageMargins left="0.35" right="0.25" top="0.52"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9"/>
  <sheetViews>
    <sheetView workbookViewId="0" topLeftCell="A3">
      <selection activeCell="J23" sqref="J23"/>
    </sheetView>
  </sheetViews>
  <sheetFormatPr defaultColWidth="9.33203125" defaultRowHeight="12.75"/>
  <cols>
    <col min="1" max="3" width="3.83203125" style="0" customWidth="1"/>
    <col min="4" max="4" width="10.83203125" style="0" customWidth="1"/>
    <col min="5" max="5" width="10.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19" t="str">
        <f>'Income Statements'!A1:K1</f>
        <v>KBES BERHAD</v>
      </c>
      <c r="B1" s="119"/>
      <c r="C1" s="119"/>
      <c r="D1" s="119"/>
      <c r="E1" s="119"/>
      <c r="F1" s="119"/>
      <c r="G1" s="119"/>
      <c r="H1" s="119"/>
      <c r="I1" s="119"/>
      <c r="J1" s="119"/>
      <c r="K1" s="119"/>
      <c r="L1" s="119"/>
      <c r="M1" s="125"/>
      <c r="N1" s="125"/>
      <c r="O1" s="125"/>
      <c r="P1" s="125"/>
    </row>
    <row r="2" spans="1:16" ht="9.75" customHeight="1">
      <c r="A2" s="120" t="str">
        <f>'Income Statements'!A2:K2</f>
        <v>(Company No: 597132 A)</v>
      </c>
      <c r="B2" s="120"/>
      <c r="C2" s="120"/>
      <c r="D2" s="120"/>
      <c r="E2" s="120"/>
      <c r="F2" s="120"/>
      <c r="G2" s="120"/>
      <c r="H2" s="120"/>
      <c r="I2" s="120"/>
      <c r="J2" s="120"/>
      <c r="K2" s="120"/>
      <c r="L2" s="120"/>
      <c r="M2" s="125"/>
      <c r="N2" s="125"/>
      <c r="O2" s="125"/>
      <c r="P2" s="125"/>
    </row>
    <row r="3" spans="1:16" ht="9.75" customHeight="1">
      <c r="A3" s="120" t="str">
        <f>'Income Statements'!A3:K3</f>
        <v>(Incorporated in Malaysia)</v>
      </c>
      <c r="B3" s="120"/>
      <c r="C3" s="120"/>
      <c r="D3" s="120"/>
      <c r="E3" s="120"/>
      <c r="F3" s="120"/>
      <c r="G3" s="120"/>
      <c r="H3" s="120"/>
      <c r="I3" s="120"/>
      <c r="J3" s="120"/>
      <c r="K3" s="120"/>
      <c r="L3" s="120"/>
      <c r="M3" s="125"/>
      <c r="N3" s="125"/>
      <c r="O3" s="125"/>
      <c r="P3" s="125"/>
    </row>
    <row r="4" spans="1:16" ht="19.5" customHeight="1">
      <c r="A4" s="122" t="str">
        <f>'Income Statements'!A4:K4</f>
        <v>AND ITS SUBSIDIARY COMPANIES</v>
      </c>
      <c r="B4" s="122"/>
      <c r="C4" s="122"/>
      <c r="D4" s="122"/>
      <c r="E4" s="122"/>
      <c r="F4" s="122"/>
      <c r="G4" s="122"/>
      <c r="H4" s="122"/>
      <c r="I4" s="122"/>
      <c r="J4" s="122"/>
      <c r="K4" s="122"/>
      <c r="L4" s="122"/>
      <c r="M4" s="125"/>
      <c r="N4" s="125"/>
      <c r="O4" s="125"/>
      <c r="P4" s="125"/>
    </row>
    <row r="5" spans="1:16" ht="19.5" customHeight="1">
      <c r="A5" s="127" t="s">
        <v>215</v>
      </c>
      <c r="B5" s="127"/>
      <c r="C5" s="127"/>
      <c r="D5" s="127"/>
      <c r="E5" s="127"/>
      <c r="F5" s="127"/>
      <c r="G5" s="127"/>
      <c r="H5" s="127"/>
      <c r="I5" s="127"/>
      <c r="J5" s="127"/>
      <c r="K5" s="127"/>
      <c r="L5" s="127"/>
      <c r="M5" s="125"/>
      <c r="N5" s="125"/>
      <c r="O5" s="125"/>
      <c r="P5" s="125"/>
    </row>
    <row r="6" spans="1:16" ht="19.5" customHeight="1">
      <c r="A6" s="124" t="s">
        <v>235</v>
      </c>
      <c r="B6" s="124"/>
      <c r="C6" s="124"/>
      <c r="D6" s="124"/>
      <c r="E6" s="124"/>
      <c r="F6" s="124"/>
      <c r="G6" s="124"/>
      <c r="H6" s="124"/>
      <c r="I6" s="124"/>
      <c r="J6" s="124"/>
      <c r="K6" s="124"/>
      <c r="L6" s="124"/>
      <c r="M6" s="128"/>
      <c r="N6" s="128"/>
      <c r="O6" s="128"/>
      <c r="P6" s="128"/>
    </row>
    <row r="7" spans="1:12" ht="20.25" customHeight="1">
      <c r="A7" s="15"/>
      <c r="B7" s="15"/>
      <c r="C7" s="15"/>
      <c r="D7" s="15"/>
      <c r="E7" s="15"/>
      <c r="F7" s="15"/>
      <c r="G7" s="15"/>
      <c r="H7" s="15"/>
      <c r="I7" s="15"/>
      <c r="J7" s="15"/>
      <c r="K7" s="15"/>
      <c r="L7" s="15"/>
    </row>
    <row r="8" spans="1:12" ht="20.25" customHeight="1">
      <c r="A8" s="15"/>
      <c r="B8" s="15"/>
      <c r="C8" s="15"/>
      <c r="D8" s="15"/>
      <c r="E8" s="15"/>
      <c r="F8" s="129" t="s">
        <v>100</v>
      </c>
      <c r="G8" s="129"/>
      <c r="H8" s="129"/>
      <c r="I8" s="129"/>
      <c r="J8" s="129"/>
      <c r="K8" s="129"/>
      <c r="L8" s="129"/>
    </row>
    <row r="9" spans="1:16" ht="48" customHeight="1">
      <c r="A9" s="2"/>
      <c r="B9" s="2"/>
      <c r="C9" s="1"/>
      <c r="D9" s="1"/>
      <c r="E9" s="3"/>
      <c r="F9" s="4" t="s">
        <v>6</v>
      </c>
      <c r="G9" s="4"/>
      <c r="H9" s="4" t="s">
        <v>12</v>
      </c>
      <c r="I9" s="4"/>
      <c r="J9" s="4" t="s">
        <v>47</v>
      </c>
      <c r="K9" s="4"/>
      <c r="L9" s="4" t="s">
        <v>13</v>
      </c>
      <c r="N9" s="4" t="s">
        <v>4</v>
      </c>
      <c r="P9" s="4" t="s">
        <v>91</v>
      </c>
    </row>
    <row r="10" spans="1:16" ht="15" customHeight="1">
      <c r="A10" s="2"/>
      <c r="B10" s="2"/>
      <c r="C10" s="1"/>
      <c r="D10" s="1"/>
      <c r="E10" s="1"/>
      <c r="F10" s="3" t="s">
        <v>22</v>
      </c>
      <c r="G10" s="3"/>
      <c r="H10" s="3" t="s">
        <v>22</v>
      </c>
      <c r="I10" s="3"/>
      <c r="J10" s="3" t="s">
        <v>22</v>
      </c>
      <c r="K10" s="3"/>
      <c r="L10" s="3" t="s">
        <v>22</v>
      </c>
      <c r="N10" s="3" t="s">
        <v>22</v>
      </c>
      <c r="P10" s="3" t="s">
        <v>22</v>
      </c>
    </row>
    <row r="12" spans="1:16" ht="13.5">
      <c r="A12" t="s">
        <v>171</v>
      </c>
      <c r="F12" s="68">
        <v>63000</v>
      </c>
      <c r="G12" s="7"/>
      <c r="H12" s="34">
        <v>6145</v>
      </c>
      <c r="I12" s="7"/>
      <c r="J12" s="7">
        <v>-549</v>
      </c>
      <c r="K12" s="7"/>
      <c r="L12" s="43">
        <f>SUM(F12:K12)</f>
        <v>68596</v>
      </c>
      <c r="N12" s="43">
        <v>955</v>
      </c>
      <c r="P12" s="43">
        <f>SUM(L12:N12)</f>
        <v>69551</v>
      </c>
    </row>
    <row r="13" spans="6:16" ht="13.5">
      <c r="F13" s="34"/>
      <c r="G13" s="7"/>
      <c r="H13" s="34"/>
      <c r="I13" s="7"/>
      <c r="J13" s="7"/>
      <c r="K13" s="7"/>
      <c r="L13" s="43"/>
      <c r="N13" s="43"/>
      <c r="P13" s="43"/>
    </row>
    <row r="14" spans="1:16" ht="13.5">
      <c r="A14" t="s">
        <v>174</v>
      </c>
      <c r="F14" s="34">
        <v>0</v>
      </c>
      <c r="G14" s="7"/>
      <c r="H14" s="34">
        <v>0</v>
      </c>
      <c r="I14" s="7"/>
      <c r="J14" s="7">
        <f>'Income Statements'!K31</f>
        <v>2041</v>
      </c>
      <c r="K14" s="7"/>
      <c r="L14" s="43">
        <f>SUM(F14:K14)</f>
        <v>2041</v>
      </c>
      <c r="N14" s="43">
        <f>'Income Statements'!K32</f>
        <v>-26</v>
      </c>
      <c r="P14" s="43">
        <f>SUM(L14:N14)</f>
        <v>2015</v>
      </c>
    </row>
    <row r="15" spans="6:16" ht="13.5">
      <c r="F15" s="35"/>
      <c r="G15" s="23"/>
      <c r="H15" s="35"/>
      <c r="I15" s="38"/>
      <c r="J15" s="35"/>
      <c r="K15" s="23"/>
      <c r="L15" s="35"/>
      <c r="N15" s="35"/>
      <c r="P15" s="35"/>
    </row>
    <row r="16" spans="1:16" ht="14.25" thickBot="1">
      <c r="A16" t="s">
        <v>239</v>
      </c>
      <c r="F16" s="75">
        <f>SUM(F12:F14)</f>
        <v>63000</v>
      </c>
      <c r="G16" s="7"/>
      <c r="H16" s="75">
        <f>SUM(H12:H14)</f>
        <v>6145</v>
      </c>
      <c r="I16" s="7"/>
      <c r="J16" s="75">
        <f>SUM(J12:J14)</f>
        <v>1492</v>
      </c>
      <c r="K16" s="7"/>
      <c r="L16" s="75">
        <f>SUM(L12:L14)</f>
        <v>70637</v>
      </c>
      <c r="N16" s="75">
        <f>SUM(N12:N14)</f>
        <v>929</v>
      </c>
      <c r="P16" s="75">
        <f>SUM(P12:P14)</f>
        <v>71566</v>
      </c>
    </row>
    <row r="17" spans="6:16" ht="14.25" thickTop="1">
      <c r="F17" s="7"/>
      <c r="G17" s="7"/>
      <c r="H17" s="7"/>
      <c r="I17" s="7"/>
      <c r="J17" s="7"/>
      <c r="K17" s="7"/>
      <c r="L17" s="7"/>
      <c r="N17" s="7"/>
      <c r="P17" s="7"/>
    </row>
    <row r="18" spans="6:16" ht="13.5">
      <c r="F18" s="7"/>
      <c r="G18" s="7"/>
      <c r="H18" s="7"/>
      <c r="I18" s="7"/>
      <c r="J18" s="7"/>
      <c r="K18" s="7"/>
      <c r="L18" s="7"/>
      <c r="N18" s="7"/>
      <c r="P18" s="7"/>
    </row>
    <row r="19" spans="1:16" ht="13.5">
      <c r="A19" t="s">
        <v>216</v>
      </c>
      <c r="F19" s="68">
        <v>63000</v>
      </c>
      <c r="G19" s="7"/>
      <c r="H19" s="34">
        <v>6145</v>
      </c>
      <c r="I19" s="7"/>
      <c r="J19" s="7">
        <v>4054</v>
      </c>
      <c r="K19" s="7"/>
      <c r="L19" s="43">
        <f>SUM(F19:K19)</f>
        <v>73199</v>
      </c>
      <c r="N19" s="43">
        <v>908</v>
      </c>
      <c r="P19" s="43">
        <f>SUM(L19:N19)</f>
        <v>74107</v>
      </c>
    </row>
    <row r="20" spans="6:16" ht="13.5">
      <c r="F20" s="7"/>
      <c r="G20" s="7"/>
      <c r="H20" s="7"/>
      <c r="I20" s="7"/>
      <c r="J20" s="7"/>
      <c r="K20" s="7"/>
      <c r="L20" s="7"/>
      <c r="N20" s="7"/>
      <c r="P20" s="7"/>
    </row>
    <row r="21" spans="1:16" ht="13.5">
      <c r="A21" t="s">
        <v>175</v>
      </c>
      <c r="F21" s="34">
        <v>0</v>
      </c>
      <c r="G21" s="23"/>
      <c r="H21" s="34">
        <v>0</v>
      </c>
      <c r="I21" s="23"/>
      <c r="J21" s="34">
        <f>'Income Statements'!I31</f>
        <v>211</v>
      </c>
      <c r="K21" s="23"/>
      <c r="L21" s="43">
        <f>SUM(F21:K21)</f>
        <v>211</v>
      </c>
      <c r="M21" s="56" t="s">
        <v>8</v>
      </c>
      <c r="N21" s="43">
        <f>'Income Statements'!I32</f>
        <v>-1</v>
      </c>
      <c r="P21" s="43">
        <f>SUM(L21:N21)</f>
        <v>210</v>
      </c>
    </row>
    <row r="22" spans="6:16" ht="13.5">
      <c r="F22" s="35"/>
      <c r="G22" s="23"/>
      <c r="H22" s="35"/>
      <c r="I22" s="38"/>
      <c r="J22" s="35"/>
      <c r="K22" s="23"/>
      <c r="L22" s="35"/>
      <c r="N22" s="35"/>
      <c r="P22" s="35"/>
    </row>
    <row r="23" spans="1:16" ht="14.25" thickBot="1">
      <c r="A23" t="s">
        <v>240</v>
      </c>
      <c r="F23" s="36">
        <f>SUM(F19:F21)</f>
        <v>63000</v>
      </c>
      <c r="G23" s="23"/>
      <c r="H23" s="36">
        <f>SUM(H19:H21)</f>
        <v>6145</v>
      </c>
      <c r="I23" s="38"/>
      <c r="J23" s="36">
        <f>SUM(J19:J21)</f>
        <v>4265</v>
      </c>
      <c r="K23" s="23"/>
      <c r="L23" s="36">
        <f>SUM(L19:L21)</f>
        <v>73410</v>
      </c>
      <c r="M23" s="7" t="s">
        <v>8</v>
      </c>
      <c r="N23" s="36">
        <f>SUM(N19:N21)</f>
        <v>907</v>
      </c>
      <c r="P23" s="36">
        <f>SUM(P19:P21)</f>
        <v>74317</v>
      </c>
    </row>
    <row r="24" ht="14.25" thickTop="1"/>
    <row r="26" ht="13.5">
      <c r="L26" s="7"/>
    </row>
    <row r="28" spans="1:16" ht="13.5">
      <c r="A28" s="123" t="s">
        <v>217</v>
      </c>
      <c r="B28" s="126"/>
      <c r="C28" s="126"/>
      <c r="D28" s="126"/>
      <c r="E28" s="126"/>
      <c r="F28" s="126"/>
      <c r="G28" s="126"/>
      <c r="H28" s="126"/>
      <c r="I28" s="126"/>
      <c r="J28" s="126"/>
      <c r="K28" s="126"/>
      <c r="L28" s="126"/>
      <c r="M28" s="125"/>
      <c r="N28" s="125"/>
      <c r="O28" s="125"/>
      <c r="P28" s="125"/>
    </row>
    <row r="29" spans="1:16" ht="13.5">
      <c r="A29" s="126"/>
      <c r="B29" s="126"/>
      <c r="C29" s="126"/>
      <c r="D29" s="126"/>
      <c r="E29" s="126"/>
      <c r="F29" s="126"/>
      <c r="G29" s="126"/>
      <c r="H29" s="126"/>
      <c r="I29" s="126"/>
      <c r="J29" s="126"/>
      <c r="K29" s="126"/>
      <c r="L29" s="126"/>
      <c r="M29" s="125"/>
      <c r="N29" s="125"/>
      <c r="O29" s="125"/>
      <c r="P29" s="125"/>
    </row>
  </sheetData>
  <mergeCells count="8">
    <mergeCell ref="A1:P1"/>
    <mergeCell ref="A2:P2"/>
    <mergeCell ref="A28:P29"/>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5">
      <selection activeCell="E34" sqref="E34"/>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19" t="str">
        <f>'Income Statements'!A1:K1</f>
        <v>KBES BERHAD</v>
      </c>
      <c r="B1" s="119"/>
      <c r="C1" s="119"/>
      <c r="D1" s="119"/>
      <c r="E1" s="119"/>
      <c r="F1" s="119"/>
      <c r="G1" s="119"/>
    </row>
    <row r="2" spans="1:7" ht="9.75" customHeight="1">
      <c r="A2" s="120" t="str">
        <f>'Income Statements'!A2:K2</f>
        <v>(Company No: 597132 A)</v>
      </c>
      <c r="B2" s="120"/>
      <c r="C2" s="120"/>
      <c r="D2" s="120"/>
      <c r="E2" s="120"/>
      <c r="F2" s="120"/>
      <c r="G2" s="120"/>
    </row>
    <row r="3" spans="1:7" ht="9.75" customHeight="1">
      <c r="A3" s="120" t="str">
        <f>'Income Statements'!A3:K3</f>
        <v>(Incorporated in Malaysia)</v>
      </c>
      <c r="B3" s="120"/>
      <c r="C3" s="120"/>
      <c r="D3" s="120"/>
      <c r="E3" s="120"/>
      <c r="F3" s="120"/>
      <c r="G3" s="120"/>
    </row>
    <row r="4" spans="1:7" ht="19.5" customHeight="1">
      <c r="A4" s="122" t="str">
        <f>'Income Statements'!A4:K4</f>
        <v>AND ITS SUBSIDIARY COMPANIES</v>
      </c>
      <c r="B4" s="122"/>
      <c r="C4" s="122"/>
      <c r="D4" s="122"/>
      <c r="E4" s="122"/>
      <c r="F4" s="122"/>
      <c r="G4" s="122"/>
    </row>
    <row r="5" spans="1:7" ht="19.5" customHeight="1">
      <c r="A5" s="122" t="s">
        <v>214</v>
      </c>
      <c r="B5" s="122"/>
      <c r="C5" s="122"/>
      <c r="D5" s="122"/>
      <c r="E5" s="122"/>
      <c r="F5" s="122"/>
      <c r="G5" s="122"/>
    </row>
    <row r="6" spans="1:7" ht="19.5" customHeight="1">
      <c r="A6" s="124" t="s">
        <v>235</v>
      </c>
      <c r="B6" s="124"/>
      <c r="C6" s="124"/>
      <c r="D6" s="124"/>
      <c r="E6" s="124"/>
      <c r="F6" s="124"/>
      <c r="G6" s="124"/>
    </row>
    <row r="7" spans="1:7" ht="15.75" customHeight="1">
      <c r="A7" s="16"/>
      <c r="B7" s="16"/>
      <c r="C7" s="16"/>
      <c r="D7" s="16"/>
      <c r="E7" s="16"/>
      <c r="F7" s="16"/>
      <c r="G7" s="16"/>
    </row>
    <row r="8" spans="1:7" ht="15" customHeight="1">
      <c r="A8" s="16"/>
      <c r="B8" s="16"/>
      <c r="C8" s="16"/>
      <c r="D8" s="16"/>
      <c r="E8" s="99" t="s">
        <v>220</v>
      </c>
      <c r="F8" s="16"/>
      <c r="G8" s="4" t="s">
        <v>220</v>
      </c>
    </row>
    <row r="9" spans="1:7" ht="15" customHeight="1">
      <c r="A9" s="2"/>
      <c r="B9" s="1"/>
      <c r="C9" s="1"/>
      <c r="D9" s="4"/>
      <c r="E9" s="97" t="s">
        <v>236</v>
      </c>
      <c r="F9" s="4"/>
      <c r="G9" s="98" t="s">
        <v>241</v>
      </c>
    </row>
    <row r="10" spans="1:7" ht="15" customHeight="1">
      <c r="A10" s="2"/>
      <c r="B10" s="1"/>
      <c r="C10" s="1"/>
      <c r="D10" s="3"/>
      <c r="E10" s="3" t="s">
        <v>9</v>
      </c>
      <c r="F10" s="3"/>
      <c r="G10" s="3" t="s">
        <v>9</v>
      </c>
    </row>
    <row r="11" spans="1:7" ht="15" customHeight="1">
      <c r="A11" s="2"/>
      <c r="B11" s="1"/>
      <c r="C11" s="1"/>
      <c r="D11" s="3"/>
      <c r="E11" s="3" t="s">
        <v>210</v>
      </c>
      <c r="F11" s="3"/>
      <c r="G11" s="3" t="s">
        <v>210</v>
      </c>
    </row>
    <row r="12" spans="1:7" ht="15" customHeight="1">
      <c r="A12" s="17"/>
      <c r="B12" s="1"/>
      <c r="C12" s="1"/>
      <c r="D12" s="3"/>
      <c r="E12" s="19"/>
      <c r="F12" s="3"/>
      <c r="G12" s="19"/>
    </row>
    <row r="13" spans="1:7" ht="15" customHeight="1">
      <c r="A13" s="18" t="s">
        <v>51</v>
      </c>
      <c r="B13" s="1"/>
      <c r="C13" s="1"/>
      <c r="D13" s="3"/>
      <c r="E13" s="19"/>
      <c r="F13" s="3"/>
      <c r="G13" s="19"/>
    </row>
    <row r="14" spans="1:7" ht="15" customHeight="1">
      <c r="A14" s="18"/>
      <c r="B14" s="1" t="s">
        <v>172</v>
      </c>
      <c r="C14" s="1"/>
      <c r="D14" s="3"/>
      <c r="E14" s="19">
        <f>'Income Statements'!I21</f>
        <v>390</v>
      </c>
      <c r="F14" s="3"/>
      <c r="G14" s="19">
        <v>2738</v>
      </c>
    </row>
    <row r="15" spans="1:7" ht="15" customHeight="1">
      <c r="A15" s="18"/>
      <c r="B15" s="1" t="s">
        <v>112</v>
      </c>
      <c r="C15" s="1"/>
      <c r="D15" s="3"/>
      <c r="E15" s="19"/>
      <c r="F15" s="3"/>
      <c r="G15" s="19"/>
    </row>
    <row r="16" spans="1:7" ht="15" customHeight="1">
      <c r="A16" s="18"/>
      <c r="B16" s="1"/>
      <c r="C16" s="1" t="s">
        <v>52</v>
      </c>
      <c r="D16" s="3"/>
      <c r="E16" s="19">
        <v>4516</v>
      </c>
      <c r="F16" s="3"/>
      <c r="G16" s="19">
        <v>4535</v>
      </c>
    </row>
    <row r="17" spans="1:7" ht="15" customHeight="1">
      <c r="A17" s="18"/>
      <c r="B17" s="1"/>
      <c r="C17" s="1" t="s">
        <v>109</v>
      </c>
      <c r="D17" s="3"/>
      <c r="E17" s="19">
        <v>62</v>
      </c>
      <c r="F17" s="3"/>
      <c r="G17" s="19">
        <v>62</v>
      </c>
    </row>
    <row r="18" spans="1:7" ht="15" customHeight="1">
      <c r="A18" s="18"/>
      <c r="B18" s="1"/>
      <c r="C18" s="1" t="s">
        <v>190</v>
      </c>
      <c r="D18" s="3"/>
      <c r="E18" s="19">
        <v>0</v>
      </c>
      <c r="F18" s="3"/>
      <c r="G18" s="19">
        <v>0</v>
      </c>
    </row>
    <row r="19" spans="1:7" ht="15" customHeight="1">
      <c r="A19" s="18"/>
      <c r="B19" s="1"/>
      <c r="C19" s="1" t="s">
        <v>167</v>
      </c>
      <c r="D19" s="3"/>
      <c r="E19" s="19">
        <v>0</v>
      </c>
      <c r="F19" s="3"/>
      <c r="G19" s="19">
        <v>-1021</v>
      </c>
    </row>
    <row r="20" spans="1:7" ht="15" customHeight="1">
      <c r="A20" s="18"/>
      <c r="B20" s="1"/>
      <c r="C20" s="1" t="s">
        <v>53</v>
      </c>
      <c r="D20" s="3"/>
      <c r="E20" s="69">
        <v>457</v>
      </c>
      <c r="F20" s="3"/>
      <c r="G20" s="69">
        <v>700</v>
      </c>
    </row>
    <row r="21" spans="1:7" ht="15" customHeight="1">
      <c r="A21" s="18"/>
      <c r="B21" s="1" t="s">
        <v>111</v>
      </c>
      <c r="C21" s="1"/>
      <c r="D21" s="3"/>
      <c r="E21" s="19">
        <f>SUM(E14:E20)</f>
        <v>5425</v>
      </c>
      <c r="F21" s="3"/>
      <c r="G21" s="19">
        <f>SUM(G14:G20)</f>
        <v>7014</v>
      </c>
    </row>
    <row r="22" spans="1:7" ht="15" customHeight="1">
      <c r="A22" s="18"/>
      <c r="B22" s="1"/>
      <c r="C22" s="1" t="s">
        <v>184</v>
      </c>
      <c r="D22" s="3"/>
      <c r="E22" s="19">
        <v>4204</v>
      </c>
      <c r="F22" s="3"/>
      <c r="G22" s="19">
        <v>-3166</v>
      </c>
    </row>
    <row r="23" spans="1:7" ht="15" customHeight="1">
      <c r="A23" s="18"/>
      <c r="B23" s="1"/>
      <c r="C23" s="1" t="s">
        <v>169</v>
      </c>
      <c r="D23" s="3"/>
      <c r="E23" s="19">
        <v>-2830</v>
      </c>
      <c r="F23" s="3"/>
      <c r="G23" s="19">
        <v>-24</v>
      </c>
    </row>
    <row r="24" spans="1:7" ht="15" customHeight="1">
      <c r="A24" s="18"/>
      <c r="B24" s="1"/>
      <c r="C24" s="1" t="s">
        <v>168</v>
      </c>
      <c r="D24" s="3"/>
      <c r="E24" s="19">
        <v>1442</v>
      </c>
      <c r="F24" s="3"/>
      <c r="G24" s="19">
        <f>-3531-89</f>
        <v>-3620</v>
      </c>
    </row>
    <row r="25" spans="1:7" ht="15" customHeight="1">
      <c r="A25" s="18"/>
      <c r="B25" s="1"/>
      <c r="C25" s="1" t="s">
        <v>178</v>
      </c>
      <c r="D25" s="3"/>
      <c r="E25" s="19">
        <v>2572</v>
      </c>
      <c r="F25" s="3"/>
      <c r="G25" s="19">
        <v>3801</v>
      </c>
    </row>
    <row r="26" spans="1:7" ht="15" customHeight="1">
      <c r="A26" s="18"/>
      <c r="B26" s="1"/>
      <c r="C26" s="1" t="s">
        <v>179</v>
      </c>
      <c r="D26" s="3"/>
      <c r="E26" s="69">
        <v>-2946</v>
      </c>
      <c r="F26" s="3"/>
      <c r="G26" s="69">
        <v>-3408</v>
      </c>
    </row>
    <row r="27" spans="1:7" ht="15" customHeight="1">
      <c r="A27" s="18"/>
      <c r="B27" s="1" t="s">
        <v>176</v>
      </c>
      <c r="C27" s="1"/>
      <c r="D27" s="3"/>
      <c r="E27" s="19">
        <f>SUM(E21:E26)</f>
        <v>7867</v>
      </c>
      <c r="F27" s="3"/>
      <c r="G27" s="19">
        <f>SUM(G21:G26)</f>
        <v>597</v>
      </c>
    </row>
    <row r="28" spans="1:7" ht="15" customHeight="1">
      <c r="A28" s="18"/>
      <c r="B28" s="1"/>
      <c r="C28" s="1" t="s">
        <v>54</v>
      </c>
      <c r="D28" s="3"/>
      <c r="E28" s="19">
        <f>-E20</f>
        <v>-457</v>
      </c>
      <c r="F28" s="3"/>
      <c r="G28" s="19">
        <v>-700</v>
      </c>
    </row>
    <row r="29" spans="1:7" ht="15" customHeight="1">
      <c r="A29" s="18"/>
      <c r="B29" s="1"/>
      <c r="C29" s="1" t="s">
        <v>55</v>
      </c>
      <c r="D29" s="3"/>
      <c r="E29" s="19">
        <v>-78</v>
      </c>
      <c r="F29" s="3"/>
      <c r="G29" s="19">
        <v>0</v>
      </c>
    </row>
    <row r="30" spans="1:7" ht="15" customHeight="1">
      <c r="A30" s="18" t="s">
        <v>110</v>
      </c>
      <c r="B30" s="1"/>
      <c r="C30" s="1"/>
      <c r="D30" s="3"/>
      <c r="E30" s="20">
        <f>SUM(E27:E29)</f>
        <v>7332</v>
      </c>
      <c r="F30" s="3"/>
      <c r="G30" s="20">
        <f>SUM(G27:G29)</f>
        <v>-103</v>
      </c>
    </row>
    <row r="31" spans="1:7" ht="15" customHeight="1">
      <c r="A31" s="17"/>
      <c r="B31" s="1"/>
      <c r="C31" s="1"/>
      <c r="D31" s="3"/>
      <c r="E31" s="19"/>
      <c r="F31" s="3"/>
      <c r="G31" s="19"/>
    </row>
    <row r="32" spans="1:7" ht="15" customHeight="1">
      <c r="A32" s="18" t="s">
        <v>14</v>
      </c>
      <c r="B32" s="1"/>
      <c r="C32" s="1"/>
      <c r="D32" s="3"/>
      <c r="E32" s="19"/>
      <c r="F32" s="3"/>
      <c r="G32" s="19"/>
    </row>
    <row r="33" spans="1:7" ht="15" customHeight="1">
      <c r="A33" s="18"/>
      <c r="B33" s="1" t="s">
        <v>166</v>
      </c>
      <c r="C33" s="1"/>
      <c r="D33" s="3"/>
      <c r="E33" s="19">
        <v>0</v>
      </c>
      <c r="F33" s="3"/>
      <c r="G33" s="19">
        <v>0</v>
      </c>
    </row>
    <row r="34" spans="1:7" ht="15" customHeight="1">
      <c r="A34" s="18"/>
      <c r="B34" s="1" t="s">
        <v>158</v>
      </c>
      <c r="C34" s="1"/>
      <c r="D34" s="3"/>
      <c r="E34" s="19">
        <v>3</v>
      </c>
      <c r="F34" s="3"/>
      <c r="G34" s="19">
        <v>6148</v>
      </c>
    </row>
    <row r="35" spans="1:7" ht="15" customHeight="1">
      <c r="A35" s="17"/>
      <c r="B35" s="1" t="s">
        <v>15</v>
      </c>
      <c r="C35" s="1"/>
      <c r="D35" s="3"/>
      <c r="E35" s="19">
        <v>-5870</v>
      </c>
      <c r="F35" s="3"/>
      <c r="G35" s="19">
        <v>-1530</v>
      </c>
    </row>
    <row r="36" spans="1:7" ht="15" customHeight="1">
      <c r="A36" s="18" t="s">
        <v>192</v>
      </c>
      <c r="B36" s="1"/>
      <c r="C36" s="1"/>
      <c r="D36" s="3"/>
      <c r="E36" s="20">
        <f>SUM(E33:E35)</f>
        <v>-5867</v>
      </c>
      <c r="F36" s="3"/>
      <c r="G36" s="20">
        <f>SUM(G33:G35)</f>
        <v>4618</v>
      </c>
    </row>
    <row r="37" spans="1:7" ht="15" customHeight="1">
      <c r="A37" s="17"/>
      <c r="B37" s="1"/>
      <c r="C37" s="1"/>
      <c r="D37" s="3"/>
      <c r="E37" s="19"/>
      <c r="F37" s="3"/>
      <c r="G37" s="19"/>
    </row>
    <row r="38" spans="1:7" ht="15" customHeight="1">
      <c r="A38" s="18" t="s">
        <v>16</v>
      </c>
      <c r="B38" s="1"/>
      <c r="C38" s="1"/>
      <c r="D38" s="3"/>
      <c r="E38" s="19"/>
      <c r="F38" s="3"/>
      <c r="G38" s="19"/>
    </row>
    <row r="39" spans="1:7" ht="15" customHeight="1">
      <c r="A39" s="18"/>
      <c r="B39" s="1" t="s">
        <v>185</v>
      </c>
      <c r="C39" s="1"/>
      <c r="D39" s="3"/>
      <c r="E39" s="19">
        <v>0</v>
      </c>
      <c r="F39" s="3"/>
      <c r="G39" s="19">
        <v>0</v>
      </c>
    </row>
    <row r="40" spans="1:7" ht="15" customHeight="1">
      <c r="A40" s="18"/>
      <c r="B40" s="1" t="s">
        <v>191</v>
      </c>
      <c r="C40" s="1"/>
      <c r="D40" s="3"/>
      <c r="E40" s="19">
        <v>-20</v>
      </c>
      <c r="F40" s="3"/>
      <c r="G40" s="19">
        <v>0</v>
      </c>
    </row>
    <row r="41" spans="1:7" ht="15" customHeight="1">
      <c r="A41" s="18"/>
      <c r="B41" s="1" t="s">
        <v>154</v>
      </c>
      <c r="C41" s="1"/>
      <c r="D41" s="3"/>
      <c r="E41" s="19">
        <v>0</v>
      </c>
      <c r="F41" s="3"/>
      <c r="G41" s="19">
        <v>0</v>
      </c>
    </row>
    <row r="42" spans="1:7" ht="15" customHeight="1">
      <c r="A42" s="2"/>
      <c r="B42" s="1" t="s">
        <v>157</v>
      </c>
      <c r="C42" s="1"/>
      <c r="D42" s="3"/>
      <c r="E42" s="19">
        <v>-888</v>
      </c>
      <c r="F42" s="3"/>
      <c r="G42" s="19">
        <v>-828</v>
      </c>
    </row>
    <row r="43" spans="1:7" ht="15" customHeight="1">
      <c r="A43" s="2"/>
      <c r="B43" s="1" t="s">
        <v>152</v>
      </c>
      <c r="C43" s="1"/>
      <c r="D43" s="3"/>
      <c r="E43" s="19">
        <v>-1529</v>
      </c>
      <c r="F43" s="3"/>
      <c r="G43" s="19">
        <v>-3240</v>
      </c>
    </row>
    <row r="44" spans="1:7" ht="15" customHeight="1">
      <c r="A44" s="18" t="s">
        <v>149</v>
      </c>
      <c r="B44" s="1"/>
      <c r="C44" s="1"/>
      <c r="D44" s="3"/>
      <c r="E44" s="20">
        <f>SUM(E39:E43)</f>
        <v>-2437</v>
      </c>
      <c r="F44" s="3"/>
      <c r="G44" s="20">
        <f>SUM(G39:G43)</f>
        <v>-4068</v>
      </c>
    </row>
    <row r="45" spans="1:7" ht="15" customHeight="1">
      <c r="A45" s="2"/>
      <c r="B45" s="1"/>
      <c r="C45" s="1"/>
      <c r="D45" s="3"/>
      <c r="E45" s="19"/>
      <c r="F45" s="3"/>
      <c r="G45" s="19"/>
    </row>
    <row r="46" spans="1:7" ht="15" customHeight="1">
      <c r="A46" s="18" t="s">
        <v>193</v>
      </c>
      <c r="B46" s="1"/>
      <c r="C46" s="1"/>
      <c r="D46" s="3"/>
      <c r="E46" s="26">
        <f>E30+E36+E44</f>
        <v>-972</v>
      </c>
      <c r="F46" s="3"/>
      <c r="G46" s="26">
        <f>G30+G36+G44</f>
        <v>447</v>
      </c>
    </row>
    <row r="47" spans="1:7" ht="15" customHeight="1">
      <c r="A47" s="17"/>
      <c r="B47" s="1"/>
      <c r="C47" s="1"/>
      <c r="D47" s="3"/>
      <c r="E47" s="3"/>
      <c r="F47" s="3"/>
      <c r="G47" s="3"/>
    </row>
    <row r="48" spans="1:7" ht="15" customHeight="1">
      <c r="A48" s="18" t="s">
        <v>42</v>
      </c>
      <c r="B48" s="1"/>
      <c r="C48" s="1"/>
      <c r="D48" s="3"/>
      <c r="E48" s="19">
        <v>-663</v>
      </c>
      <c r="F48" s="3"/>
      <c r="G48" s="19">
        <v>-1657</v>
      </c>
    </row>
    <row r="49" spans="1:7" ht="15" customHeight="1">
      <c r="A49" s="18"/>
      <c r="B49" s="1"/>
      <c r="C49" s="1"/>
      <c r="D49" s="3"/>
      <c r="E49" s="29"/>
      <c r="F49" s="3"/>
      <c r="G49" s="29"/>
    </row>
    <row r="50" spans="1:7" ht="15" customHeight="1" thickBot="1">
      <c r="A50" s="18" t="s">
        <v>242</v>
      </c>
      <c r="B50" s="1"/>
      <c r="C50" s="1"/>
      <c r="D50" s="3"/>
      <c r="E50" s="30">
        <f>SUM(E46:E49)</f>
        <v>-1635</v>
      </c>
      <c r="G50" s="30">
        <f>SUM(G46:G49)</f>
        <v>-1210</v>
      </c>
    </row>
    <row r="51" spans="1:7" ht="15" customHeight="1" thickTop="1">
      <c r="A51" s="17"/>
      <c r="B51" s="1"/>
      <c r="C51" s="1" t="s">
        <v>8</v>
      </c>
      <c r="D51" s="3"/>
      <c r="E51" s="3"/>
      <c r="F51" s="3"/>
      <c r="G51" s="3"/>
    </row>
    <row r="52" spans="1:7" ht="15" customHeight="1">
      <c r="A52" s="17"/>
      <c r="B52" s="1"/>
      <c r="C52" s="1"/>
      <c r="D52" s="3"/>
      <c r="E52" s="3"/>
      <c r="F52" s="3"/>
      <c r="G52" s="3"/>
    </row>
    <row r="53" spans="1:7" ht="15" customHeight="1">
      <c r="A53" s="17" t="s">
        <v>41</v>
      </c>
      <c r="B53" s="1"/>
      <c r="C53" s="1"/>
      <c r="D53" s="3"/>
      <c r="E53" s="54"/>
      <c r="F53" s="3"/>
      <c r="G53" s="54"/>
    </row>
    <row r="54" spans="1:7" ht="15" customHeight="1">
      <c r="A54" s="17"/>
      <c r="B54" s="1" t="s">
        <v>17</v>
      </c>
      <c r="C54" s="1"/>
      <c r="D54" s="3"/>
      <c r="E54" s="26">
        <f>'Balance Sheet'!D24</f>
        <v>588</v>
      </c>
      <c r="F54" s="3"/>
      <c r="G54" s="26">
        <v>1710</v>
      </c>
    </row>
    <row r="55" spans="1:7" ht="15" customHeight="1">
      <c r="A55" s="17"/>
      <c r="B55" s="47" t="s">
        <v>102</v>
      </c>
      <c r="C55" s="1"/>
      <c r="D55" s="3"/>
      <c r="E55" s="26">
        <f>-'Balance Sheet'!D51</f>
        <v>-2223</v>
      </c>
      <c r="F55" s="3"/>
      <c r="G55" s="26">
        <v>-2920</v>
      </c>
    </row>
    <row r="56" spans="1:7" ht="6" customHeight="1">
      <c r="A56" s="17"/>
      <c r="B56" s="1"/>
      <c r="C56" s="1"/>
      <c r="D56" s="3"/>
      <c r="E56" s="37"/>
      <c r="F56" s="3"/>
      <c r="G56" s="37"/>
    </row>
    <row r="57" spans="1:8" ht="15" customHeight="1" thickBot="1">
      <c r="A57" s="17"/>
      <c r="B57" s="1"/>
      <c r="C57" s="1"/>
      <c r="D57" s="3"/>
      <c r="E57" s="30">
        <f>SUM(E54:E56)</f>
        <v>-1635</v>
      </c>
      <c r="F57" s="3"/>
      <c r="G57" s="30">
        <f>SUM(G54:G56)</f>
        <v>-1210</v>
      </c>
      <c r="H57" s="56"/>
    </row>
    <row r="58" spans="1:7" ht="15" customHeight="1" thickTop="1">
      <c r="A58" s="17"/>
      <c r="B58" s="1"/>
      <c r="C58" s="1"/>
      <c r="D58" s="3"/>
      <c r="E58" s="3"/>
      <c r="F58" s="3"/>
      <c r="G58" s="3"/>
    </row>
    <row r="59" spans="1:7" ht="13.5">
      <c r="A59" s="117" t="s">
        <v>221</v>
      </c>
      <c r="B59" s="117"/>
      <c r="C59" s="117"/>
      <c r="D59" s="117"/>
      <c r="E59" s="117"/>
      <c r="F59" s="117"/>
      <c r="G59" s="117"/>
    </row>
    <row r="60" spans="1:7" ht="13.5">
      <c r="A60" s="117"/>
      <c r="B60" s="117"/>
      <c r="C60" s="117"/>
      <c r="D60" s="117"/>
      <c r="E60" s="117"/>
      <c r="F60" s="117"/>
      <c r="G60" s="117"/>
    </row>
    <row r="61" spans="1:7" ht="13.5">
      <c r="A61" s="117"/>
      <c r="B61" s="117"/>
      <c r="C61" s="117"/>
      <c r="D61" s="117"/>
      <c r="E61" s="117"/>
      <c r="F61" s="117"/>
      <c r="G61" s="117"/>
    </row>
  </sheetData>
  <mergeCells count="7">
    <mergeCell ref="A5:G5"/>
    <mergeCell ref="A59:G61"/>
    <mergeCell ref="A1:G1"/>
    <mergeCell ref="A2:G2"/>
    <mergeCell ref="A3:G3"/>
    <mergeCell ref="A4:G4"/>
    <mergeCell ref="A6:G6"/>
  </mergeCells>
  <printOptions horizontalCentered="1"/>
  <pageMargins left="0.5" right="0.25" top="0.41" bottom="0" header="0" footer="0"/>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598"/>
  <sheetViews>
    <sheetView zoomScale="95" zoomScaleNormal="95" workbookViewId="0" topLeftCell="A85">
      <selection activeCell="J87" sqref="J87"/>
    </sheetView>
  </sheetViews>
  <sheetFormatPr defaultColWidth="9.33203125" defaultRowHeight="12.75"/>
  <cols>
    <col min="1" max="1" width="4.83203125" style="0" customWidth="1"/>
    <col min="2" max="2" width="4.33203125" style="0" customWidth="1"/>
    <col min="3" max="3" width="4.83203125" style="0" customWidth="1"/>
    <col min="4" max="4" width="16.83203125" style="0" customWidth="1"/>
    <col min="5" max="5" width="18.66015625" style="0" customWidth="1"/>
    <col min="6" max="6" width="14.83203125" style="0" customWidth="1"/>
    <col min="7" max="7" width="3.83203125" style="0" customWidth="1"/>
    <col min="8" max="8" width="14.83203125" style="0" customWidth="1"/>
    <col min="9" max="9" width="3.83203125" style="0" customWidth="1"/>
    <col min="10" max="10" width="17.83203125" style="0" customWidth="1"/>
    <col min="11" max="11" width="3.83203125" style="0" customWidth="1"/>
    <col min="12" max="12" width="17.83203125" style="0" customWidth="1"/>
    <col min="13" max="13" width="2.66015625" style="0" customWidth="1"/>
  </cols>
  <sheetData>
    <row r="1" spans="1:12" ht="23.25">
      <c r="A1" s="142" t="str">
        <f>'Income Statements'!A1:K1</f>
        <v>KBES BERHAD</v>
      </c>
      <c r="B1" s="142"/>
      <c r="C1" s="142"/>
      <c r="D1" s="142"/>
      <c r="E1" s="142"/>
      <c r="F1" s="143"/>
      <c r="G1" s="143"/>
      <c r="H1" s="143"/>
      <c r="I1" s="143"/>
      <c r="J1" s="143"/>
      <c r="K1" s="143"/>
      <c r="L1" s="143"/>
    </row>
    <row r="2" spans="1:12" ht="13.5">
      <c r="A2" s="107" t="str">
        <f>'Income Statements'!A2:K2</f>
        <v>(Company No: 597132 A)</v>
      </c>
      <c r="B2" s="107"/>
      <c r="C2" s="107"/>
      <c r="D2" s="107"/>
      <c r="E2" s="107"/>
      <c r="F2" s="143"/>
      <c r="G2" s="143"/>
      <c r="H2" s="143"/>
      <c r="I2" s="143"/>
      <c r="J2" s="143"/>
      <c r="K2" s="143"/>
      <c r="L2" s="143"/>
    </row>
    <row r="3" spans="1:12" ht="13.5">
      <c r="A3" s="107" t="str">
        <f>'Income Statements'!A3:K3</f>
        <v>(Incorporated in Malaysia)</v>
      </c>
      <c r="B3" s="107"/>
      <c r="C3" s="107"/>
      <c r="D3" s="107"/>
      <c r="E3" s="107"/>
      <c r="F3" s="143"/>
      <c r="G3" s="143"/>
      <c r="H3" s="143"/>
      <c r="I3" s="143"/>
      <c r="J3" s="143"/>
      <c r="K3" s="143"/>
      <c r="L3" s="143"/>
    </row>
    <row r="4" spans="1:12" ht="15">
      <c r="A4" s="108" t="str">
        <f>'Income Statements'!A4:K4</f>
        <v>AND ITS SUBSIDIARY COMPANIES</v>
      </c>
      <c r="B4" s="108"/>
      <c r="C4" s="108"/>
      <c r="D4" s="108"/>
      <c r="E4" s="108"/>
      <c r="F4" s="143"/>
      <c r="G4" s="143"/>
      <c r="H4" s="143"/>
      <c r="I4" s="143"/>
      <c r="J4" s="143"/>
      <c r="K4" s="143"/>
      <c r="L4" s="143"/>
    </row>
    <row r="5" spans="1:12" ht="15">
      <c r="A5" s="137" t="str">
        <f>'Income Statements'!A5:K5</f>
        <v>CONDENSED CONSOLIDATED STATEMENT OF COMPREHENSIVE INCOME</v>
      </c>
      <c r="B5" s="137"/>
      <c r="C5" s="137"/>
      <c r="D5" s="137"/>
      <c r="E5" s="137"/>
      <c r="F5" s="137"/>
      <c r="G5" s="137"/>
      <c r="H5" s="137"/>
      <c r="I5" s="137"/>
      <c r="J5" s="137"/>
      <c r="K5" s="137"/>
      <c r="L5" s="137"/>
    </row>
    <row r="6" spans="1:12" ht="15">
      <c r="A6" s="44"/>
      <c r="B6" s="44"/>
      <c r="C6" s="44"/>
      <c r="D6" s="44"/>
      <c r="E6" s="44"/>
      <c r="F6" s="44"/>
      <c r="G6" s="44"/>
      <c r="H6" s="44"/>
      <c r="I6" s="44"/>
      <c r="J6" s="44"/>
      <c r="K6" s="44"/>
      <c r="L6" s="44"/>
    </row>
    <row r="7" spans="1:12" ht="15">
      <c r="A7" s="140" t="s">
        <v>72</v>
      </c>
      <c r="B7" s="140"/>
      <c r="C7" s="140"/>
      <c r="D7" s="140"/>
      <c r="E7" s="140"/>
      <c r="F7" s="141"/>
      <c r="G7" s="141"/>
      <c r="H7" s="141"/>
      <c r="I7" s="141"/>
      <c r="J7" s="141"/>
      <c r="K7" s="141"/>
      <c r="L7" s="141"/>
    </row>
    <row r="9" spans="1:2" ht="13.5">
      <c r="A9" s="88" t="s">
        <v>121</v>
      </c>
      <c r="B9" s="9" t="s">
        <v>75</v>
      </c>
    </row>
    <row r="10" spans="1:12" ht="13.5">
      <c r="A10" s="89"/>
      <c r="B10" s="139" t="s">
        <v>230</v>
      </c>
      <c r="C10" s="139"/>
      <c r="D10" s="139"/>
      <c r="E10" s="139"/>
      <c r="F10" s="139"/>
      <c r="G10" s="139"/>
      <c r="H10" s="139"/>
      <c r="I10" s="139"/>
      <c r="J10" s="139"/>
      <c r="K10" s="139"/>
      <c r="L10" s="139"/>
    </row>
    <row r="11" spans="1:12" ht="13.5">
      <c r="A11" s="89"/>
      <c r="B11" s="139"/>
      <c r="C11" s="139"/>
      <c r="D11" s="139"/>
      <c r="E11" s="139"/>
      <c r="F11" s="139"/>
      <c r="G11" s="139"/>
      <c r="H11" s="139"/>
      <c r="I11" s="139"/>
      <c r="J11" s="139"/>
      <c r="K11" s="139"/>
      <c r="L11" s="139"/>
    </row>
    <row r="12" spans="1:12" ht="13.5">
      <c r="A12" s="89"/>
      <c r="B12" s="139"/>
      <c r="C12" s="139"/>
      <c r="D12" s="139"/>
      <c r="E12" s="139"/>
      <c r="F12" s="139"/>
      <c r="G12" s="139"/>
      <c r="H12" s="139"/>
      <c r="I12" s="139"/>
      <c r="J12" s="139"/>
      <c r="K12" s="139"/>
      <c r="L12" s="139"/>
    </row>
    <row r="13" spans="1:12" ht="13.5">
      <c r="A13" s="89"/>
      <c r="B13" s="139"/>
      <c r="C13" s="139"/>
      <c r="D13" s="139"/>
      <c r="E13" s="139"/>
      <c r="F13" s="139"/>
      <c r="G13" s="139"/>
      <c r="H13" s="139"/>
      <c r="I13" s="139"/>
      <c r="J13" s="139"/>
      <c r="K13" s="139"/>
      <c r="L13" s="139"/>
    </row>
    <row r="14" spans="1:12" ht="13.5">
      <c r="A14" s="89"/>
      <c r="B14" s="45"/>
      <c r="C14" s="45"/>
      <c r="D14" s="45"/>
      <c r="E14" s="45"/>
      <c r="F14" s="45"/>
      <c r="G14" s="45"/>
      <c r="H14" s="45"/>
      <c r="I14" s="45"/>
      <c r="J14" s="45"/>
      <c r="K14" s="45"/>
      <c r="L14" s="45"/>
    </row>
    <row r="15" spans="1:12" ht="13.5">
      <c r="A15" s="89"/>
      <c r="B15" s="118" t="s">
        <v>231</v>
      </c>
      <c r="C15" s="118"/>
      <c r="D15" s="118"/>
      <c r="E15" s="118"/>
      <c r="F15" s="118"/>
      <c r="G15" s="118"/>
      <c r="H15" s="118"/>
      <c r="I15" s="118"/>
      <c r="J15" s="118"/>
      <c r="K15" s="118"/>
      <c r="L15" s="118"/>
    </row>
    <row r="16" spans="1:12" ht="13.5">
      <c r="A16" s="89"/>
      <c r="B16" s="118"/>
      <c r="C16" s="118"/>
      <c r="D16" s="118"/>
      <c r="E16" s="118"/>
      <c r="F16" s="118"/>
      <c r="G16" s="118"/>
      <c r="H16" s="118"/>
      <c r="I16" s="118"/>
      <c r="J16" s="118"/>
      <c r="K16" s="118"/>
      <c r="L16" s="118"/>
    </row>
    <row r="17" spans="1:12" ht="13.5">
      <c r="A17" s="89"/>
      <c r="B17" s="118"/>
      <c r="C17" s="118"/>
      <c r="D17" s="118"/>
      <c r="E17" s="118"/>
      <c r="F17" s="118"/>
      <c r="G17" s="118"/>
      <c r="H17" s="118"/>
      <c r="I17" s="118"/>
      <c r="J17" s="118"/>
      <c r="K17" s="118"/>
      <c r="L17" s="118"/>
    </row>
    <row r="18" ht="13.5">
      <c r="A18" s="89"/>
    </row>
    <row r="19" spans="1:12" ht="13.5">
      <c r="A19" s="88"/>
      <c r="B19" s="138" t="s">
        <v>232</v>
      </c>
      <c r="C19" s="138"/>
      <c r="D19" s="138"/>
      <c r="E19" s="138"/>
      <c r="F19" s="138"/>
      <c r="G19" s="138"/>
      <c r="H19" s="138"/>
      <c r="I19" s="138"/>
      <c r="J19" s="138"/>
      <c r="K19" s="138"/>
      <c r="L19" s="138"/>
    </row>
    <row r="20" spans="1:12" ht="13.5">
      <c r="A20" s="89"/>
      <c r="B20" s="138"/>
      <c r="C20" s="138"/>
      <c r="D20" s="138"/>
      <c r="E20" s="138"/>
      <c r="F20" s="138"/>
      <c r="G20" s="138"/>
      <c r="H20" s="138"/>
      <c r="I20" s="138"/>
      <c r="J20" s="138"/>
      <c r="K20" s="138"/>
      <c r="L20" s="138"/>
    </row>
    <row r="21" spans="1:12" ht="13.5">
      <c r="A21" s="89"/>
      <c r="B21" s="79"/>
      <c r="C21" s="79"/>
      <c r="D21" s="79"/>
      <c r="E21" s="79"/>
      <c r="F21" s="79"/>
      <c r="G21" s="79"/>
      <c r="H21" s="79"/>
      <c r="I21" s="79"/>
      <c r="J21" s="79"/>
      <c r="K21" s="79"/>
      <c r="L21" s="79"/>
    </row>
    <row r="22" spans="1:2" ht="13.5">
      <c r="A22" s="88" t="s">
        <v>122</v>
      </c>
      <c r="B22" s="9" t="s">
        <v>76</v>
      </c>
    </row>
    <row r="23" spans="1:2" ht="13.5">
      <c r="A23" s="89"/>
      <c r="B23" t="s">
        <v>233</v>
      </c>
    </row>
    <row r="24" ht="13.5">
      <c r="A24" s="89"/>
    </row>
    <row r="25" spans="1:2" ht="13.5">
      <c r="A25" s="88" t="s">
        <v>123</v>
      </c>
      <c r="B25" s="9" t="s">
        <v>119</v>
      </c>
    </row>
    <row r="26" spans="1:12" ht="13.5">
      <c r="A26" s="89"/>
      <c r="B26" s="138" t="s">
        <v>73</v>
      </c>
      <c r="C26" s="138"/>
      <c r="D26" s="138"/>
      <c r="E26" s="138"/>
      <c r="F26" s="138"/>
      <c r="G26" s="138"/>
      <c r="H26" s="138"/>
      <c r="I26" s="138"/>
      <c r="J26" s="138"/>
      <c r="K26" s="138"/>
      <c r="L26" s="138"/>
    </row>
    <row r="27" spans="1:12" ht="13.5">
      <c r="A27" s="89"/>
      <c r="B27" s="138"/>
      <c r="C27" s="138"/>
      <c r="D27" s="138"/>
      <c r="E27" s="138"/>
      <c r="F27" s="138"/>
      <c r="G27" s="138"/>
      <c r="H27" s="138"/>
      <c r="I27" s="138"/>
      <c r="J27" s="138"/>
      <c r="K27" s="138"/>
      <c r="L27" s="138"/>
    </row>
    <row r="28" ht="13.5">
      <c r="A28" s="89"/>
    </row>
    <row r="29" spans="1:2" ht="13.5">
      <c r="A29" s="88" t="s">
        <v>124</v>
      </c>
      <c r="B29" s="9" t="s">
        <v>77</v>
      </c>
    </row>
    <row r="30" spans="1:12" ht="13.5">
      <c r="A30" s="89"/>
      <c r="B30" s="138" t="s">
        <v>159</v>
      </c>
      <c r="C30" s="138"/>
      <c r="D30" s="138"/>
      <c r="E30" s="138"/>
      <c r="F30" s="138"/>
      <c r="G30" s="138"/>
      <c r="H30" s="138"/>
      <c r="I30" s="138"/>
      <c r="J30" s="138"/>
      <c r="K30" s="138"/>
      <c r="L30" s="138"/>
    </row>
    <row r="31" ht="13.5">
      <c r="A31" s="89"/>
    </row>
    <row r="32" spans="1:2" ht="13.5">
      <c r="A32" s="88" t="s">
        <v>125</v>
      </c>
      <c r="B32" s="9" t="s">
        <v>120</v>
      </c>
    </row>
    <row r="33" spans="1:12" ht="13.5">
      <c r="A33" s="89"/>
      <c r="B33" s="138" t="s">
        <v>46</v>
      </c>
      <c r="C33" s="138"/>
      <c r="D33" s="138"/>
      <c r="E33" s="138"/>
      <c r="F33" s="138"/>
      <c r="G33" s="138"/>
      <c r="H33" s="138"/>
      <c r="I33" s="138"/>
      <c r="J33" s="138"/>
      <c r="K33" s="138"/>
      <c r="L33" s="138"/>
    </row>
    <row r="34" ht="13.5">
      <c r="A34" s="89"/>
    </row>
    <row r="35" spans="1:2" ht="13.5">
      <c r="A35" s="88" t="s">
        <v>126</v>
      </c>
      <c r="B35" s="9" t="s">
        <v>79</v>
      </c>
    </row>
    <row r="36" spans="1:12" ht="13.5">
      <c r="A36" s="89"/>
      <c r="B36" s="138" t="s">
        <v>78</v>
      </c>
      <c r="C36" s="138"/>
      <c r="D36" s="138"/>
      <c r="E36" s="138"/>
      <c r="F36" s="138"/>
      <c r="G36" s="138"/>
      <c r="H36" s="138"/>
      <c r="I36" s="138"/>
      <c r="J36" s="138"/>
      <c r="K36" s="138"/>
      <c r="L36" s="138"/>
    </row>
    <row r="37" spans="1:12" ht="13.5">
      <c r="A37" s="89"/>
      <c r="B37" s="46"/>
      <c r="C37" s="45"/>
      <c r="D37" s="45"/>
      <c r="E37" s="45"/>
      <c r="F37" s="45"/>
      <c r="G37" s="45"/>
      <c r="H37" s="45"/>
      <c r="I37" s="45"/>
      <c r="J37" s="45"/>
      <c r="K37" s="45"/>
      <c r="L37" s="45"/>
    </row>
    <row r="38" spans="1:2" ht="13.5">
      <c r="A38" s="88" t="s">
        <v>127</v>
      </c>
      <c r="B38" s="9" t="s">
        <v>80</v>
      </c>
    </row>
    <row r="39" spans="1:12" ht="13.5">
      <c r="A39" s="88"/>
      <c r="B39" s="23" t="s">
        <v>107</v>
      </c>
      <c r="C39" s="41"/>
      <c r="D39" s="41"/>
      <c r="E39" s="41"/>
      <c r="F39" s="41"/>
      <c r="G39" s="41"/>
      <c r="H39" s="41"/>
      <c r="I39" s="41"/>
      <c r="J39" s="41"/>
      <c r="K39" s="41"/>
      <c r="L39" s="41"/>
    </row>
    <row r="40" spans="1:2" ht="13.5">
      <c r="A40" s="88"/>
      <c r="B40" s="23"/>
    </row>
    <row r="41" spans="1:2" ht="13.5">
      <c r="A41" s="88" t="s">
        <v>128</v>
      </c>
      <c r="B41" s="9" t="s">
        <v>81</v>
      </c>
    </row>
    <row r="42" spans="1:12" ht="13.5">
      <c r="A42" s="88"/>
      <c r="B42" s="9"/>
      <c r="J42" s="109" t="s">
        <v>249</v>
      </c>
      <c r="K42" s="109"/>
      <c r="L42" s="109"/>
    </row>
    <row r="43" spans="1:12" ht="13.5">
      <c r="A43" s="88"/>
      <c r="B43" s="9"/>
      <c r="J43" s="110" t="s">
        <v>243</v>
      </c>
      <c r="K43" s="110"/>
      <c r="L43" s="110"/>
    </row>
    <row r="44" spans="1:12" ht="13.5">
      <c r="A44" s="88"/>
      <c r="B44" s="9"/>
      <c r="J44" s="88"/>
      <c r="K44" s="88"/>
      <c r="L44" s="21" t="s">
        <v>173</v>
      </c>
    </row>
    <row r="45" spans="1:12" ht="13.5">
      <c r="A45" s="88"/>
      <c r="B45" s="9"/>
      <c r="J45" s="21" t="s">
        <v>10</v>
      </c>
      <c r="K45" s="9"/>
      <c r="L45" s="21" t="s">
        <v>103</v>
      </c>
    </row>
    <row r="46" spans="1:12" ht="13.5">
      <c r="A46" s="88"/>
      <c r="B46" s="9"/>
      <c r="J46" s="105" t="s">
        <v>22</v>
      </c>
      <c r="K46" s="106"/>
      <c r="L46" s="105" t="s">
        <v>22</v>
      </c>
    </row>
    <row r="47" spans="1:2" ht="13.5">
      <c r="A47" s="88"/>
      <c r="B47" s="9"/>
    </row>
    <row r="48" spans="1:12" ht="13.5">
      <c r="A48" s="88"/>
      <c r="B48" s="23" t="s">
        <v>23</v>
      </c>
      <c r="J48" s="56">
        <v>20031</v>
      </c>
      <c r="K48" s="56"/>
      <c r="L48" s="56">
        <v>258</v>
      </c>
    </row>
    <row r="49" spans="1:12" ht="13.5">
      <c r="A49" s="88"/>
      <c r="B49" s="23"/>
      <c r="J49" s="56"/>
      <c r="K49" s="56"/>
      <c r="L49" s="56"/>
    </row>
    <row r="50" spans="1:12" ht="13.5">
      <c r="A50" s="88"/>
      <c r="B50" s="23" t="s">
        <v>177</v>
      </c>
      <c r="J50" s="56">
        <v>10670</v>
      </c>
      <c r="K50" s="56"/>
      <c r="L50" s="56">
        <v>317</v>
      </c>
    </row>
    <row r="51" spans="1:12" ht="13.5">
      <c r="A51" s="88"/>
      <c r="B51" s="23"/>
      <c r="J51" s="56"/>
      <c r="K51" s="56"/>
      <c r="L51" s="56"/>
    </row>
    <row r="52" spans="1:12" ht="13.5">
      <c r="A52" s="88"/>
      <c r="B52" s="23" t="s">
        <v>186</v>
      </c>
      <c r="J52" s="56">
        <v>0</v>
      </c>
      <c r="K52" s="56"/>
      <c r="L52" s="56">
        <v>-1</v>
      </c>
    </row>
    <row r="53" spans="1:12" ht="13.5">
      <c r="A53" s="88"/>
      <c r="B53" s="23"/>
      <c r="J53" s="56"/>
      <c r="K53" s="56"/>
      <c r="L53" s="56"/>
    </row>
    <row r="54" spans="1:12" ht="13.5">
      <c r="A54" s="88"/>
      <c r="B54" s="23" t="s">
        <v>106</v>
      </c>
      <c r="J54" s="56">
        <v>84</v>
      </c>
      <c r="K54" s="56"/>
      <c r="L54" s="56">
        <v>-184</v>
      </c>
    </row>
    <row r="55" spans="1:12" ht="13.5">
      <c r="A55" s="88"/>
      <c r="B55" s="23"/>
      <c r="J55" s="57"/>
      <c r="K55" s="56"/>
      <c r="L55" s="57"/>
    </row>
    <row r="56" spans="1:12" ht="13.5">
      <c r="A56" s="88"/>
      <c r="B56" s="23" t="s">
        <v>13</v>
      </c>
      <c r="J56" s="56">
        <f>SUM(J48:J55)</f>
        <v>30785</v>
      </c>
      <c r="K56" s="56"/>
      <c r="L56" s="56">
        <f>SUM(L47:L55)</f>
        <v>390</v>
      </c>
    </row>
    <row r="57" spans="1:12" ht="13.5">
      <c r="A57" s="88"/>
      <c r="B57" s="23"/>
      <c r="J57" s="56"/>
      <c r="K57" s="56"/>
      <c r="L57" s="56"/>
    </row>
    <row r="58" spans="1:12" ht="13.5">
      <c r="A58" s="88"/>
      <c r="B58" s="23" t="s">
        <v>24</v>
      </c>
      <c r="J58" s="56">
        <v>-3</v>
      </c>
      <c r="K58" s="56"/>
      <c r="L58" s="56">
        <v>0</v>
      </c>
    </row>
    <row r="59" spans="1:12" ht="13.5">
      <c r="A59" s="88"/>
      <c r="B59" s="23"/>
      <c r="J59" s="56"/>
      <c r="K59" s="56"/>
      <c r="L59" s="56"/>
    </row>
    <row r="60" spans="1:12" ht="14.25" thickBot="1">
      <c r="A60" s="88"/>
      <c r="B60" s="23"/>
      <c r="J60" s="55">
        <f>SUM(J56:J59)</f>
        <v>30782</v>
      </c>
      <c r="K60" s="56"/>
      <c r="L60" s="55">
        <f>SUM(L56:L59)</f>
        <v>390</v>
      </c>
    </row>
    <row r="61" spans="1:2" ht="14.25" thickTop="1">
      <c r="A61" s="89"/>
      <c r="B61" s="23"/>
    </row>
    <row r="62" spans="1:2" ht="13.5">
      <c r="A62" s="88" t="s">
        <v>129</v>
      </c>
      <c r="B62" s="9" t="s">
        <v>82</v>
      </c>
    </row>
    <row r="63" spans="1:12" ht="13.5">
      <c r="A63" s="89"/>
      <c r="B63" s="138" t="s">
        <v>234</v>
      </c>
      <c r="C63" s="138"/>
      <c r="D63" s="138"/>
      <c r="E63" s="138"/>
      <c r="F63" s="138"/>
      <c r="G63" s="138"/>
      <c r="H63" s="138"/>
      <c r="I63" s="138"/>
      <c r="J63" s="138"/>
      <c r="K63" s="138"/>
      <c r="L63" s="138"/>
    </row>
    <row r="64" spans="1:12" ht="13.5">
      <c r="A64" s="89"/>
      <c r="B64" s="138"/>
      <c r="C64" s="138"/>
      <c r="D64" s="138"/>
      <c r="E64" s="138"/>
      <c r="F64" s="138"/>
      <c r="G64" s="138"/>
      <c r="H64" s="138"/>
      <c r="I64" s="138"/>
      <c r="J64" s="138"/>
      <c r="K64" s="138"/>
      <c r="L64" s="138"/>
    </row>
    <row r="65" ht="13.5">
      <c r="A65" s="89"/>
    </row>
    <row r="66" spans="1:2" ht="13.5">
      <c r="A66" s="88" t="s">
        <v>130</v>
      </c>
      <c r="B66" s="9" t="s">
        <v>83</v>
      </c>
    </row>
    <row r="67" spans="1:12" ht="13.5">
      <c r="A67" s="89"/>
      <c r="B67" s="134" t="s">
        <v>244</v>
      </c>
      <c r="C67" s="134"/>
      <c r="D67" s="134"/>
      <c r="E67" s="134"/>
      <c r="F67" s="134"/>
      <c r="G67" s="134"/>
      <c r="H67" s="134"/>
      <c r="I67" s="134"/>
      <c r="J67" s="134"/>
      <c r="K67" s="134"/>
      <c r="L67" s="134"/>
    </row>
    <row r="68" spans="1:12" ht="13.5">
      <c r="A68" s="89"/>
      <c r="B68" s="134"/>
      <c r="C68" s="134"/>
      <c r="D68" s="134"/>
      <c r="E68" s="134"/>
      <c r="F68" s="134"/>
      <c r="G68" s="134"/>
      <c r="H68" s="134"/>
      <c r="I68" s="134"/>
      <c r="J68" s="134"/>
      <c r="K68" s="134"/>
      <c r="L68" s="134"/>
    </row>
    <row r="69" ht="13.5">
      <c r="A69" s="89"/>
    </row>
    <row r="70" spans="1:12" ht="13.5">
      <c r="A70" s="88" t="s">
        <v>131</v>
      </c>
      <c r="B70" s="9" t="s">
        <v>86</v>
      </c>
      <c r="C70" s="23"/>
      <c r="D70" s="23"/>
      <c r="E70" s="23"/>
      <c r="F70" s="23"/>
      <c r="G70" s="23"/>
      <c r="H70" s="23"/>
      <c r="I70" s="23"/>
      <c r="J70" s="23"/>
      <c r="K70" s="23"/>
      <c r="L70" s="23"/>
    </row>
    <row r="71" spans="1:12" ht="13.5">
      <c r="A71" s="89"/>
      <c r="B71" s="111" t="s">
        <v>84</v>
      </c>
      <c r="C71" s="111"/>
      <c r="D71" s="111"/>
      <c r="E71" s="111"/>
      <c r="F71" s="111"/>
      <c r="G71" s="111"/>
      <c r="H71" s="111"/>
      <c r="I71" s="111"/>
      <c r="J71" s="111"/>
      <c r="K71" s="111"/>
      <c r="L71" s="111"/>
    </row>
    <row r="72" ht="13.5">
      <c r="A72" s="89"/>
    </row>
    <row r="73" spans="1:2" ht="13.5">
      <c r="A73" s="88" t="s">
        <v>132</v>
      </c>
      <c r="B73" s="9" t="s">
        <v>85</v>
      </c>
    </row>
    <row r="74" spans="1:12" ht="13.5">
      <c r="A74" s="88"/>
      <c r="B74" s="112" t="s">
        <v>105</v>
      </c>
      <c r="C74" s="131"/>
      <c r="D74" s="131"/>
      <c r="E74" s="131"/>
      <c r="F74" s="131"/>
      <c r="G74" s="131"/>
      <c r="H74" s="131"/>
      <c r="I74" s="131"/>
      <c r="J74" s="131"/>
      <c r="K74" s="131"/>
      <c r="L74" s="131"/>
    </row>
    <row r="75" spans="1:2" ht="13.5">
      <c r="A75" s="89"/>
      <c r="B75" t="s">
        <v>8</v>
      </c>
    </row>
    <row r="76" spans="1:2" ht="13.5">
      <c r="A76" s="88" t="s">
        <v>133</v>
      </c>
      <c r="B76" s="9" t="s">
        <v>87</v>
      </c>
    </row>
    <row r="77" spans="1:10" ht="13.5">
      <c r="A77" s="88"/>
      <c r="B77" s="9"/>
      <c r="J77" s="21" t="s">
        <v>245</v>
      </c>
    </row>
    <row r="78" spans="1:10" ht="13.5">
      <c r="A78" s="88"/>
      <c r="B78" s="9"/>
      <c r="J78" s="21" t="s">
        <v>48</v>
      </c>
    </row>
    <row r="79" spans="1:10" ht="13.5">
      <c r="A79" s="88"/>
      <c r="B79" s="9" t="s">
        <v>49</v>
      </c>
      <c r="J79" s="64"/>
    </row>
    <row r="80" spans="1:10" ht="13.5">
      <c r="A80" s="88"/>
      <c r="B80" s="23" t="s">
        <v>156</v>
      </c>
      <c r="J80" s="64">
        <f>205+104</f>
        <v>309</v>
      </c>
    </row>
    <row r="81" spans="1:10" ht="13.5">
      <c r="A81" s="88"/>
      <c r="B81" s="23" t="s">
        <v>223</v>
      </c>
      <c r="J81" s="53">
        <v>47</v>
      </c>
    </row>
    <row r="82" spans="1:12" ht="13.5">
      <c r="A82" s="89"/>
      <c r="B82" t="s">
        <v>8</v>
      </c>
      <c r="J82" s="72"/>
      <c r="L82" s="24"/>
    </row>
    <row r="83" spans="1:12" ht="14.25" thickBot="1">
      <c r="A83" s="89"/>
      <c r="J83" s="63">
        <f>SUM(J80:J81)</f>
        <v>356</v>
      </c>
      <c r="L83" s="24"/>
    </row>
    <row r="84" ht="14.25" thickTop="1">
      <c r="A84" s="89"/>
    </row>
    <row r="85" spans="1:2" ht="13.5">
      <c r="A85" s="88" t="s">
        <v>134</v>
      </c>
      <c r="B85" s="9" t="s">
        <v>88</v>
      </c>
    </row>
    <row r="86" spans="1:12" ht="13.5">
      <c r="A86" s="88"/>
      <c r="B86" s="9"/>
      <c r="I86" s="21"/>
      <c r="J86" s="21" t="s">
        <v>249</v>
      </c>
      <c r="L86" s="21"/>
    </row>
    <row r="87" spans="1:12" ht="13.5">
      <c r="A87" s="88"/>
      <c r="B87" s="9"/>
      <c r="I87" s="21"/>
      <c r="J87" s="21" t="s">
        <v>246</v>
      </c>
      <c r="L87" s="21"/>
    </row>
    <row r="88" spans="1:12" ht="13.5">
      <c r="A88" s="89"/>
      <c r="I88" s="21"/>
      <c r="J88" s="21" t="s">
        <v>22</v>
      </c>
      <c r="L88" s="21"/>
    </row>
    <row r="89" spans="1:2" ht="13.5">
      <c r="A89" s="89"/>
      <c r="B89" s="9" t="s">
        <v>25</v>
      </c>
    </row>
    <row r="90" spans="1:12" ht="13.5">
      <c r="A90" s="89"/>
      <c r="B90" t="s">
        <v>118</v>
      </c>
      <c r="I90" s="53"/>
      <c r="J90" s="53">
        <v>180</v>
      </c>
      <c r="L90" s="53"/>
    </row>
    <row r="91" spans="1:12" ht="13.5">
      <c r="A91" s="89"/>
      <c r="I91" s="53"/>
      <c r="J91" s="53"/>
      <c r="L91" s="53"/>
    </row>
    <row r="92" spans="1:2" ht="13.5">
      <c r="A92" s="89"/>
      <c r="B92" t="s">
        <v>155</v>
      </c>
    </row>
    <row r="93" ht="13.5">
      <c r="A93" s="89"/>
    </row>
    <row r="94" spans="1:12" ht="13.5">
      <c r="A94" s="89"/>
      <c r="B94" s="132" t="s">
        <v>26</v>
      </c>
      <c r="C94" s="132"/>
      <c r="D94" s="132"/>
      <c r="E94" s="132"/>
      <c r="F94" s="132"/>
      <c r="G94" s="132"/>
      <c r="H94" s="132"/>
      <c r="I94" s="132"/>
      <c r="J94" s="132"/>
      <c r="K94" s="132"/>
      <c r="L94" s="132"/>
    </row>
    <row r="95" spans="1:12" ht="13.5">
      <c r="A95" s="89"/>
      <c r="B95" s="132"/>
      <c r="C95" s="132"/>
      <c r="D95" s="132"/>
      <c r="E95" s="132"/>
      <c r="F95" s="132"/>
      <c r="G95" s="132"/>
      <c r="H95" s="132"/>
      <c r="I95" s="132"/>
      <c r="J95" s="132"/>
      <c r="K95" s="132"/>
      <c r="L95" s="132"/>
    </row>
    <row r="96" ht="13.5">
      <c r="A96" s="89"/>
    </row>
    <row r="97" spans="1:12" ht="13.5">
      <c r="A97" s="88"/>
      <c r="B97" s="41"/>
      <c r="C97" s="41"/>
      <c r="D97" s="41"/>
      <c r="E97" s="41"/>
      <c r="F97" s="41"/>
      <c r="G97" s="41"/>
      <c r="H97" s="41"/>
      <c r="I97" s="41"/>
      <c r="J97" s="41"/>
      <c r="K97" s="41"/>
      <c r="L97" s="41"/>
    </row>
    <row r="98" spans="1:12" ht="13.5">
      <c r="A98" s="113" t="s">
        <v>74</v>
      </c>
      <c r="B98" s="113"/>
      <c r="C98" s="113"/>
      <c r="D98" s="113"/>
      <c r="E98" s="113"/>
      <c r="F98" s="114"/>
      <c r="G98" s="114"/>
      <c r="H98" s="114"/>
      <c r="I98" s="114"/>
      <c r="J98" s="114"/>
      <c r="K98" s="114"/>
      <c r="L98" s="114"/>
    </row>
    <row r="99" spans="1:12" ht="18.75" customHeight="1">
      <c r="A99" s="115"/>
      <c r="B99" s="115"/>
      <c r="C99" s="115"/>
      <c r="D99" s="115"/>
      <c r="E99" s="115"/>
      <c r="F99" s="115"/>
      <c r="G99" s="115"/>
      <c r="H99" s="115"/>
      <c r="I99" s="115"/>
      <c r="J99" s="115"/>
      <c r="K99" s="115"/>
      <c r="L99" s="115"/>
    </row>
    <row r="100" ht="13.5">
      <c r="A100" s="89"/>
    </row>
    <row r="101" spans="1:12" ht="13.5">
      <c r="A101" s="88" t="s">
        <v>135</v>
      </c>
      <c r="B101" s="9" t="s">
        <v>92</v>
      </c>
      <c r="C101" s="23"/>
      <c r="D101" s="23"/>
      <c r="E101" s="23"/>
      <c r="F101" s="23"/>
      <c r="G101" s="23"/>
      <c r="H101" s="23"/>
      <c r="I101" s="23"/>
      <c r="J101" s="23"/>
      <c r="K101" s="23"/>
      <c r="L101" s="23"/>
    </row>
    <row r="102" spans="1:12" ht="12.75" customHeight="1">
      <c r="A102" s="88"/>
      <c r="B102" s="133" t="s">
        <v>250</v>
      </c>
      <c r="C102" s="134"/>
      <c r="D102" s="134"/>
      <c r="E102" s="134"/>
      <c r="F102" s="134"/>
      <c r="G102" s="134"/>
      <c r="H102" s="134"/>
      <c r="I102" s="134"/>
      <c r="J102" s="134"/>
      <c r="K102" s="134"/>
      <c r="L102" s="134"/>
    </row>
    <row r="103" spans="1:12" ht="13.5">
      <c r="A103" s="88"/>
      <c r="B103" s="134"/>
      <c r="C103" s="134"/>
      <c r="D103" s="134"/>
      <c r="E103" s="134"/>
      <c r="F103" s="134"/>
      <c r="G103" s="134"/>
      <c r="H103" s="134"/>
      <c r="I103" s="134"/>
      <c r="J103" s="134"/>
      <c r="K103" s="134"/>
      <c r="L103" s="134"/>
    </row>
    <row r="104" spans="1:12" ht="13.5">
      <c r="A104" s="88"/>
      <c r="B104" s="134"/>
      <c r="C104" s="134"/>
      <c r="D104" s="134"/>
      <c r="E104" s="134"/>
      <c r="F104" s="134"/>
      <c r="G104" s="134"/>
      <c r="H104" s="134"/>
      <c r="I104" s="134"/>
      <c r="J104" s="134"/>
      <c r="K104" s="134"/>
      <c r="L104" s="134"/>
    </row>
    <row r="105" spans="1:12" ht="13.5">
      <c r="A105" s="88"/>
      <c r="B105" s="134"/>
      <c r="C105" s="134"/>
      <c r="D105" s="134"/>
      <c r="E105" s="134"/>
      <c r="F105" s="134"/>
      <c r="G105" s="134"/>
      <c r="H105" s="134"/>
      <c r="I105" s="134"/>
      <c r="J105" s="134"/>
      <c r="K105" s="134"/>
      <c r="L105" s="134"/>
    </row>
    <row r="106" spans="1:12" ht="13.5">
      <c r="A106" s="88"/>
      <c r="B106" s="134"/>
      <c r="C106" s="134"/>
      <c r="D106" s="134"/>
      <c r="E106" s="134"/>
      <c r="F106" s="134"/>
      <c r="G106" s="134"/>
      <c r="H106" s="134"/>
      <c r="I106" s="134"/>
      <c r="J106" s="134"/>
      <c r="K106" s="134"/>
      <c r="L106" s="134"/>
    </row>
    <row r="107" spans="1:12" ht="13.5">
      <c r="A107" s="88"/>
      <c r="B107" s="76"/>
      <c r="C107" s="76"/>
      <c r="D107" s="76"/>
      <c r="E107" s="76"/>
      <c r="F107" s="76"/>
      <c r="G107" s="76"/>
      <c r="H107" s="76"/>
      <c r="I107" s="76"/>
      <c r="J107" s="76"/>
      <c r="K107" s="76"/>
      <c r="L107" s="76"/>
    </row>
    <row r="108" spans="1:12" ht="13.5">
      <c r="A108" s="88" t="s">
        <v>136</v>
      </c>
      <c r="B108" s="9" t="s">
        <v>93</v>
      </c>
      <c r="C108" s="23"/>
      <c r="D108" s="23"/>
      <c r="E108" s="23"/>
      <c r="F108" s="23"/>
      <c r="G108" s="23"/>
      <c r="H108" s="23"/>
      <c r="I108" s="23"/>
      <c r="J108" s="23"/>
      <c r="K108" s="23"/>
      <c r="L108" s="23"/>
    </row>
    <row r="109" spans="1:12" ht="12.75" customHeight="1">
      <c r="A109" s="88"/>
      <c r="B109" s="130" t="s">
        <v>251</v>
      </c>
      <c r="C109" s="131"/>
      <c r="D109" s="131"/>
      <c r="E109" s="131"/>
      <c r="F109" s="131"/>
      <c r="G109" s="131"/>
      <c r="H109" s="131"/>
      <c r="I109" s="131"/>
      <c r="J109" s="131"/>
      <c r="K109" s="131"/>
      <c r="L109" s="131"/>
    </row>
    <row r="110" spans="1:12" ht="12.75" customHeight="1">
      <c r="A110" s="88"/>
      <c r="B110" s="130"/>
      <c r="C110" s="131"/>
      <c r="D110" s="131"/>
      <c r="E110" s="131"/>
      <c r="F110" s="131"/>
      <c r="G110" s="131"/>
      <c r="H110" s="131"/>
      <c r="I110" s="131"/>
      <c r="J110" s="131"/>
      <c r="K110" s="131"/>
      <c r="L110" s="131"/>
    </row>
    <row r="111" spans="1:12" ht="13.5">
      <c r="A111" s="89"/>
      <c r="B111" s="131"/>
      <c r="C111" s="131"/>
      <c r="D111" s="131"/>
      <c r="E111" s="131"/>
      <c r="F111" s="131"/>
      <c r="G111" s="131"/>
      <c r="H111" s="131"/>
      <c r="I111" s="131"/>
      <c r="J111" s="131"/>
      <c r="K111" s="131"/>
      <c r="L111" s="131"/>
    </row>
    <row r="112" spans="1:12" ht="13.5">
      <c r="A112" s="89"/>
      <c r="B112" s="131"/>
      <c r="C112" s="131"/>
      <c r="D112" s="131"/>
      <c r="E112" s="131"/>
      <c r="F112" s="131"/>
      <c r="G112" s="131"/>
      <c r="H112" s="131"/>
      <c r="I112" s="131"/>
      <c r="J112" s="131"/>
      <c r="K112" s="131"/>
      <c r="L112" s="131"/>
    </row>
    <row r="113" spans="1:12" ht="13.5">
      <c r="A113" s="90"/>
      <c r="B113" s="22"/>
      <c r="C113" s="22"/>
      <c r="D113" s="22"/>
      <c r="E113" s="22"/>
      <c r="F113" s="22"/>
      <c r="G113" s="22"/>
      <c r="H113" s="22"/>
      <c r="I113" s="22"/>
      <c r="J113" s="22"/>
      <c r="K113" s="22"/>
      <c r="L113" s="22"/>
    </row>
    <row r="114" spans="1:12" ht="13.5">
      <c r="A114" s="88" t="s">
        <v>137</v>
      </c>
      <c r="B114" s="9" t="s">
        <v>18</v>
      </c>
      <c r="C114" s="23"/>
      <c r="D114" s="23"/>
      <c r="E114" s="23"/>
      <c r="F114" s="23"/>
      <c r="G114" s="23"/>
      <c r="H114" s="23"/>
      <c r="I114" s="23"/>
      <c r="J114" s="23"/>
      <c r="K114" s="23"/>
      <c r="L114" s="23"/>
    </row>
    <row r="115" spans="1:12" ht="12.75" customHeight="1">
      <c r="A115" s="90"/>
      <c r="B115" s="135" t="s">
        <v>252</v>
      </c>
      <c r="C115" s="136"/>
      <c r="D115" s="136"/>
      <c r="E115" s="136"/>
      <c r="F115" s="136"/>
      <c r="G115" s="136"/>
      <c r="H115" s="136"/>
      <c r="I115" s="136"/>
      <c r="J115" s="136"/>
      <c r="K115" s="136"/>
      <c r="L115" s="136"/>
    </row>
    <row r="116" spans="1:12" ht="12.75" customHeight="1">
      <c r="A116" s="90"/>
      <c r="B116" s="135"/>
      <c r="C116" s="136"/>
      <c r="D116" s="136"/>
      <c r="E116" s="136"/>
      <c r="F116" s="136"/>
      <c r="G116" s="136"/>
      <c r="H116" s="136"/>
      <c r="I116" s="136"/>
      <c r="J116" s="136"/>
      <c r="K116" s="136"/>
      <c r="L116" s="136"/>
    </row>
    <row r="117" spans="1:12" ht="12.75" customHeight="1">
      <c r="A117" s="90"/>
      <c r="B117" s="135"/>
      <c r="C117" s="136"/>
      <c r="D117" s="136"/>
      <c r="E117" s="136"/>
      <c r="F117" s="136"/>
      <c r="G117" s="136"/>
      <c r="H117" s="136"/>
      <c r="I117" s="136"/>
      <c r="J117" s="136"/>
      <c r="K117" s="136"/>
      <c r="L117" s="136"/>
    </row>
    <row r="118" spans="1:12" ht="15" customHeight="1">
      <c r="A118" s="90"/>
      <c r="B118" s="136"/>
      <c r="C118" s="136"/>
      <c r="D118" s="136"/>
      <c r="E118" s="136"/>
      <c r="F118" s="136"/>
      <c r="G118" s="136"/>
      <c r="H118" s="136"/>
      <c r="I118" s="136"/>
      <c r="J118" s="136"/>
      <c r="K118" s="136"/>
      <c r="L118" s="136"/>
    </row>
    <row r="119" spans="1:12" ht="12.75" customHeight="1">
      <c r="A119" s="90"/>
      <c r="B119" s="92"/>
      <c r="C119" s="92"/>
      <c r="D119" s="92"/>
      <c r="E119" s="92"/>
      <c r="F119" s="92"/>
      <c r="G119" s="92"/>
      <c r="H119" s="92"/>
      <c r="I119" s="92"/>
      <c r="J119" s="92"/>
      <c r="K119" s="92"/>
      <c r="L119" s="92"/>
    </row>
    <row r="120" spans="1:2" ht="13.5">
      <c r="A120" s="88" t="s">
        <v>138</v>
      </c>
      <c r="B120" s="9" t="s">
        <v>56</v>
      </c>
    </row>
    <row r="121" spans="1:12" ht="13.5">
      <c r="A121" s="88"/>
      <c r="B121" s="73" t="s">
        <v>57</v>
      </c>
      <c r="C121" s="41"/>
      <c r="D121" s="71"/>
      <c r="E121" s="71"/>
      <c r="F121" s="71"/>
      <c r="G121" s="71"/>
      <c r="H121" s="71"/>
      <c r="I121" s="71"/>
      <c r="J121" s="71"/>
      <c r="K121" s="71"/>
      <c r="L121" s="71"/>
    </row>
    <row r="122" spans="1:12" ht="13.5">
      <c r="A122" s="88"/>
      <c r="B122" s="70"/>
      <c r="C122" s="70"/>
      <c r="D122" s="70"/>
      <c r="E122" s="70"/>
      <c r="F122" s="70"/>
      <c r="G122" s="70"/>
      <c r="H122" s="70"/>
      <c r="I122" s="70"/>
      <c r="J122" s="70"/>
      <c r="K122" s="70"/>
      <c r="L122" s="70"/>
    </row>
    <row r="123" spans="1:2" ht="13.5">
      <c r="A123" s="88" t="s">
        <v>139</v>
      </c>
      <c r="B123" s="9" t="s">
        <v>3</v>
      </c>
    </row>
    <row r="124" spans="1:12" ht="13.5">
      <c r="A124" s="89"/>
      <c r="H124" s="10"/>
      <c r="J124" s="10" t="s">
        <v>31</v>
      </c>
      <c r="L124" s="51" t="s">
        <v>31</v>
      </c>
    </row>
    <row r="125" spans="1:12" ht="13.5">
      <c r="A125" s="89"/>
      <c r="H125" s="10"/>
      <c r="J125" s="10" t="s">
        <v>32</v>
      </c>
      <c r="L125" s="51" t="s">
        <v>33</v>
      </c>
    </row>
    <row r="126" spans="1:12" ht="13.5">
      <c r="A126" s="89"/>
      <c r="J126" s="51" t="s">
        <v>246</v>
      </c>
      <c r="K126" s="27"/>
      <c r="L126" s="51" t="str">
        <f>J126</f>
        <v>30.06.2010</v>
      </c>
    </row>
    <row r="127" spans="1:12" ht="13.5">
      <c r="A127" s="89"/>
      <c r="J127" s="51" t="s">
        <v>22</v>
      </c>
      <c r="K127" s="27"/>
      <c r="L127" s="51" t="s">
        <v>22</v>
      </c>
    </row>
    <row r="128" spans="1:12" ht="13.5">
      <c r="A128" s="89"/>
      <c r="B128" t="s">
        <v>39</v>
      </c>
      <c r="J128" s="103">
        <v>39</v>
      </c>
      <c r="K128" s="104"/>
      <c r="L128" s="103">
        <v>88</v>
      </c>
    </row>
    <row r="129" spans="1:12" ht="13.5">
      <c r="A129" s="89"/>
      <c r="B129" t="s">
        <v>40</v>
      </c>
      <c r="J129" s="103">
        <v>165</v>
      </c>
      <c r="K129" s="104"/>
      <c r="L129" s="103">
        <v>92</v>
      </c>
    </row>
    <row r="130" spans="1:12" ht="13.5">
      <c r="A130" s="89"/>
      <c r="J130" s="56"/>
      <c r="L130" s="56"/>
    </row>
    <row r="131" spans="1:12" ht="14.25" thickBot="1">
      <c r="A131" s="89"/>
      <c r="J131" s="55">
        <f>SUM(J128:J130)</f>
        <v>204</v>
      </c>
      <c r="L131" s="55">
        <f>SUM(L128:L130)</f>
        <v>180</v>
      </c>
    </row>
    <row r="132" ht="14.25" thickTop="1">
      <c r="A132" s="89"/>
    </row>
    <row r="133" spans="1:12" ht="12.75" customHeight="1">
      <c r="A133" s="89"/>
      <c r="B133" s="131" t="s">
        <v>187</v>
      </c>
      <c r="C133" s="131"/>
      <c r="D133" s="131"/>
      <c r="E133" s="131"/>
      <c r="F133" s="131"/>
      <c r="G133" s="131"/>
      <c r="H133" s="131"/>
      <c r="I133" s="131"/>
      <c r="J133" s="131"/>
      <c r="K133" s="131"/>
      <c r="L133" s="131"/>
    </row>
    <row r="134" spans="1:12" ht="13.5">
      <c r="A134" s="89"/>
      <c r="B134" s="131"/>
      <c r="C134" s="131"/>
      <c r="D134" s="131"/>
      <c r="E134" s="131"/>
      <c r="F134" s="131"/>
      <c r="G134" s="131"/>
      <c r="H134" s="131"/>
      <c r="I134" s="131"/>
      <c r="J134" s="131"/>
      <c r="K134" s="131"/>
      <c r="L134" s="131"/>
    </row>
    <row r="135" ht="13.5">
      <c r="A135" s="89"/>
    </row>
    <row r="136" spans="1:12" ht="13.5">
      <c r="A136" s="88" t="s">
        <v>140</v>
      </c>
      <c r="B136" s="9" t="s">
        <v>101</v>
      </c>
      <c r="C136" s="23"/>
      <c r="D136" s="23"/>
      <c r="E136" s="23"/>
      <c r="F136" s="23"/>
      <c r="G136" s="23"/>
      <c r="H136" s="23"/>
      <c r="I136" s="23"/>
      <c r="J136" s="23"/>
      <c r="K136" s="23"/>
      <c r="L136" s="23"/>
    </row>
    <row r="137" spans="1:12" ht="13.5">
      <c r="A137" s="89"/>
      <c r="B137" s="11" t="s">
        <v>188</v>
      </c>
      <c r="C137" s="27"/>
      <c r="D137" s="27"/>
      <c r="E137" s="27"/>
      <c r="F137" s="27"/>
      <c r="G137" s="27"/>
      <c r="H137" s="27"/>
      <c r="I137" s="27"/>
      <c r="J137" s="27"/>
      <c r="K137" s="27"/>
      <c r="L137" s="27"/>
    </row>
    <row r="138" spans="1:12" ht="13.5">
      <c r="A138" s="89"/>
      <c r="B138" s="27"/>
      <c r="C138" s="27"/>
      <c r="D138" s="27"/>
      <c r="E138" s="27"/>
      <c r="F138" s="27"/>
      <c r="G138" s="27"/>
      <c r="H138" s="27"/>
      <c r="I138" s="27"/>
      <c r="J138" s="51"/>
      <c r="K138" s="27"/>
      <c r="L138" s="51"/>
    </row>
    <row r="139" spans="1:2" ht="13.5">
      <c r="A139" s="88" t="s">
        <v>141</v>
      </c>
      <c r="B139" s="9" t="s">
        <v>94</v>
      </c>
    </row>
    <row r="140" spans="1:12" ht="13.5">
      <c r="A140" s="89"/>
      <c r="B140" s="11" t="s">
        <v>45</v>
      </c>
      <c r="C140" s="11"/>
      <c r="D140" s="11"/>
      <c r="E140" s="11"/>
      <c r="F140" s="11"/>
      <c r="G140" s="11"/>
      <c r="H140" s="11"/>
      <c r="I140" s="11"/>
      <c r="J140" s="11"/>
      <c r="K140" s="11"/>
      <c r="L140" s="11"/>
    </row>
    <row r="141" spans="1:12" ht="13.5">
      <c r="A141" s="89"/>
      <c r="B141" s="11"/>
      <c r="C141" s="11"/>
      <c r="D141" s="11"/>
      <c r="E141" s="11"/>
      <c r="F141" s="11"/>
      <c r="G141" s="11"/>
      <c r="H141" s="11"/>
      <c r="I141" s="11"/>
      <c r="J141" s="11"/>
      <c r="K141" s="11"/>
      <c r="L141" s="11"/>
    </row>
    <row r="142" spans="1:12" ht="13.5">
      <c r="A142" s="88" t="s">
        <v>142</v>
      </c>
      <c r="B142" s="9" t="s">
        <v>95</v>
      </c>
      <c r="C142" s="23"/>
      <c r="D142" s="23"/>
      <c r="E142" s="23"/>
      <c r="F142" s="23"/>
      <c r="G142" s="23"/>
      <c r="H142" s="23"/>
      <c r="I142" s="23"/>
      <c r="J142" s="23"/>
      <c r="K142" s="23"/>
      <c r="L142" s="23"/>
    </row>
    <row r="143" spans="1:12" ht="13.5">
      <c r="A143" s="88"/>
      <c r="B143" s="23" t="s">
        <v>104</v>
      </c>
      <c r="D143" s="23"/>
      <c r="E143" s="23"/>
      <c r="F143" s="23"/>
      <c r="G143" s="23"/>
      <c r="H143" s="23"/>
      <c r="I143" s="23"/>
      <c r="J143" s="23"/>
      <c r="K143" s="23"/>
      <c r="L143" s="23"/>
    </row>
    <row r="144" spans="1:12" ht="13.5">
      <c r="A144" s="90"/>
      <c r="B144" s="23"/>
      <c r="C144" s="23"/>
      <c r="D144" s="23"/>
      <c r="E144" s="23"/>
      <c r="F144" s="23"/>
      <c r="G144" s="23"/>
      <c r="H144" s="23"/>
      <c r="I144" s="23"/>
      <c r="J144" s="23"/>
      <c r="K144" s="23"/>
      <c r="L144" s="23"/>
    </row>
    <row r="145" spans="1:10" ht="13.5">
      <c r="A145" s="88" t="s">
        <v>143</v>
      </c>
      <c r="B145" s="9" t="s">
        <v>96</v>
      </c>
      <c r="C145" s="23"/>
      <c r="D145" s="23"/>
      <c r="E145" s="23"/>
      <c r="F145" s="23"/>
      <c r="G145" s="23"/>
      <c r="H145" s="23"/>
      <c r="I145" s="23"/>
      <c r="J145" s="23"/>
    </row>
    <row r="146" spans="1:9" ht="13.5">
      <c r="A146" s="90"/>
      <c r="B146" s="23"/>
      <c r="C146" s="23"/>
      <c r="D146" s="23"/>
      <c r="E146" s="23"/>
      <c r="F146" s="23"/>
      <c r="G146" s="23"/>
      <c r="H146" s="24" t="s">
        <v>22</v>
      </c>
      <c r="I146" s="23"/>
    </row>
    <row r="147" spans="1:9" ht="13.5">
      <c r="A147" s="90"/>
      <c r="B147" s="23" t="s">
        <v>1</v>
      </c>
      <c r="C147" s="9" t="s">
        <v>28</v>
      </c>
      <c r="D147" s="23"/>
      <c r="E147" s="23"/>
      <c r="F147" s="23"/>
      <c r="G147" s="23"/>
      <c r="H147" s="23"/>
      <c r="I147" s="23"/>
    </row>
    <row r="148" spans="1:9" ht="13.5">
      <c r="A148" s="90"/>
      <c r="B148" s="23"/>
      <c r="C148" s="47" t="s">
        <v>27</v>
      </c>
      <c r="D148" s="23"/>
      <c r="E148" s="23"/>
      <c r="F148" s="23"/>
      <c r="G148" s="23"/>
      <c r="H148" s="40">
        <f>'Balance Sheet'!D48</f>
        <v>1239</v>
      </c>
      <c r="I148" s="23"/>
    </row>
    <row r="149" spans="1:9" ht="13.5">
      <c r="A149" s="90"/>
      <c r="B149" s="23"/>
      <c r="C149" s="23" t="s">
        <v>162</v>
      </c>
      <c r="D149" s="23"/>
      <c r="E149" s="23"/>
      <c r="F149" s="23"/>
      <c r="G149" s="23"/>
      <c r="H149" s="40">
        <f>'Balance Sheet'!D49</f>
        <v>2475</v>
      </c>
      <c r="I149" s="23"/>
    </row>
    <row r="150" spans="1:9" ht="13.5">
      <c r="A150" s="90"/>
      <c r="B150" s="23"/>
      <c r="C150" s="23" t="s">
        <v>102</v>
      </c>
      <c r="D150" s="23"/>
      <c r="E150" s="23"/>
      <c r="F150" s="23"/>
      <c r="G150" s="23"/>
      <c r="H150" s="40">
        <f>'Balance Sheet'!D51</f>
        <v>2223</v>
      </c>
      <c r="I150" s="23"/>
    </row>
    <row r="151" spans="1:9" ht="14.25" thickBot="1">
      <c r="A151" s="90"/>
      <c r="B151" s="23"/>
      <c r="C151" s="23"/>
      <c r="D151" s="23"/>
      <c r="E151" s="23"/>
      <c r="F151" s="23"/>
      <c r="G151" s="23"/>
      <c r="H151" s="96">
        <f>SUM(H148:H150)</f>
        <v>5937</v>
      </c>
      <c r="I151" s="23"/>
    </row>
    <row r="152" spans="1:9" ht="14.25" thickTop="1">
      <c r="A152" s="90"/>
      <c r="B152" s="23" t="s">
        <v>2</v>
      </c>
      <c r="C152" s="9" t="s">
        <v>29</v>
      </c>
      <c r="D152" s="23"/>
      <c r="E152" s="23"/>
      <c r="F152" s="23"/>
      <c r="G152" s="23"/>
      <c r="H152" s="25"/>
      <c r="I152" s="23"/>
    </row>
    <row r="153" spans="1:9" ht="13.5">
      <c r="A153" s="90"/>
      <c r="B153" s="23"/>
      <c r="C153" s="47" t="s">
        <v>27</v>
      </c>
      <c r="D153" s="23"/>
      <c r="E153" s="23"/>
      <c r="F153" s="23"/>
      <c r="G153" s="23"/>
      <c r="H153" s="40">
        <f>'Balance Sheet'!D39</f>
        <v>458</v>
      </c>
      <c r="I153" s="23"/>
    </row>
    <row r="154" spans="1:9" ht="14.25" thickBot="1">
      <c r="A154" s="90"/>
      <c r="B154" s="23"/>
      <c r="C154" s="23" t="s">
        <v>162</v>
      </c>
      <c r="D154" s="23"/>
      <c r="E154" s="23"/>
      <c r="F154" s="23"/>
      <c r="G154" s="23"/>
      <c r="H154" s="39">
        <f>'Balance Sheet'!D40</f>
        <v>5814</v>
      </c>
      <c r="I154" s="23"/>
    </row>
    <row r="155" spans="1:9" ht="15" thickBot="1" thickTop="1">
      <c r="A155" s="90"/>
      <c r="B155" s="23"/>
      <c r="C155" s="23"/>
      <c r="D155" s="23"/>
      <c r="E155" s="23"/>
      <c r="F155" s="23"/>
      <c r="G155" s="23"/>
      <c r="H155" s="96">
        <f>H153+H154</f>
        <v>6272</v>
      </c>
      <c r="I155" s="23"/>
    </row>
    <row r="156" spans="1:9" ht="14.25" thickTop="1">
      <c r="A156" s="90"/>
      <c r="B156" s="23"/>
      <c r="C156" s="23"/>
      <c r="D156" s="23"/>
      <c r="E156" s="23"/>
      <c r="F156" s="23"/>
      <c r="G156" s="23"/>
      <c r="H156" s="40"/>
      <c r="I156" s="23"/>
    </row>
    <row r="157" spans="1:9" ht="13.5">
      <c r="A157" s="90"/>
      <c r="B157" s="23" t="s">
        <v>160</v>
      </c>
      <c r="C157" s="23"/>
      <c r="D157" s="23"/>
      <c r="E157" s="23"/>
      <c r="F157" s="23"/>
      <c r="G157" s="23"/>
      <c r="H157" s="40"/>
      <c r="I157" s="23"/>
    </row>
    <row r="158" spans="1:9" ht="13.5">
      <c r="A158" s="90"/>
      <c r="B158" s="23" t="s">
        <v>161</v>
      </c>
      <c r="C158" s="23" t="s">
        <v>226</v>
      </c>
      <c r="D158" s="23"/>
      <c r="E158" s="23"/>
      <c r="F158" s="23"/>
      <c r="G158" s="23"/>
      <c r="H158" s="40"/>
      <c r="I158" s="23"/>
    </row>
    <row r="159" spans="1:9" ht="13.5">
      <c r="A159" s="90"/>
      <c r="B159" s="23" t="s">
        <v>163</v>
      </c>
      <c r="C159" s="23" t="s">
        <v>227</v>
      </c>
      <c r="D159" s="23"/>
      <c r="E159" s="23"/>
      <c r="F159" s="23"/>
      <c r="G159" s="23"/>
      <c r="H159" s="40"/>
      <c r="I159" s="23"/>
    </row>
    <row r="160" spans="1:3" ht="13.5">
      <c r="A160" s="89"/>
      <c r="B160" s="23" t="s">
        <v>164</v>
      </c>
      <c r="C160" t="s">
        <v>224</v>
      </c>
    </row>
    <row r="161" spans="1:2" ht="13.5">
      <c r="A161" s="89"/>
      <c r="B161" s="23"/>
    </row>
    <row r="162" spans="1:2" ht="13.5">
      <c r="A162" s="89"/>
      <c r="B162" s="23" t="s">
        <v>225</v>
      </c>
    </row>
    <row r="163" spans="1:3" ht="13.5">
      <c r="A163" s="89"/>
      <c r="B163" s="23" t="s">
        <v>161</v>
      </c>
      <c r="C163" s="23" t="s">
        <v>228</v>
      </c>
    </row>
    <row r="164" spans="1:3" ht="13.5">
      <c r="A164" s="89"/>
      <c r="B164" s="23" t="s">
        <v>163</v>
      </c>
      <c r="C164" s="23" t="s">
        <v>229</v>
      </c>
    </row>
    <row r="165" spans="1:3" ht="13.5">
      <c r="A165" s="89"/>
      <c r="B165" s="23" t="s">
        <v>164</v>
      </c>
      <c r="C165" t="s">
        <v>224</v>
      </c>
    </row>
    <row r="166" spans="1:2" ht="13.5">
      <c r="A166" s="89"/>
      <c r="B166" s="23"/>
    </row>
    <row r="167" spans="1:2" ht="13.5">
      <c r="A167" s="88" t="s">
        <v>144</v>
      </c>
      <c r="B167" s="9" t="s">
        <v>97</v>
      </c>
    </row>
    <row r="168" spans="1:2" ht="13.5">
      <c r="A168" s="89"/>
      <c r="B168" t="s">
        <v>7</v>
      </c>
    </row>
    <row r="169" ht="13.5">
      <c r="A169" s="89"/>
    </row>
    <row r="170" spans="1:2" ht="13.5">
      <c r="A170" s="88" t="s">
        <v>145</v>
      </c>
      <c r="B170" s="9" t="s">
        <v>98</v>
      </c>
    </row>
    <row r="171" spans="1:12" ht="13.5">
      <c r="A171" s="89"/>
      <c r="B171" s="131" t="s">
        <v>153</v>
      </c>
      <c r="C171" s="131"/>
      <c r="D171" s="131"/>
      <c r="E171" s="131"/>
      <c r="F171" s="131"/>
      <c r="G171" s="131"/>
      <c r="H171" s="131"/>
      <c r="I171" s="131"/>
      <c r="J171" s="131"/>
      <c r="K171" s="131"/>
      <c r="L171" s="131"/>
    </row>
    <row r="172" ht="13.5">
      <c r="A172" s="89"/>
    </row>
    <row r="173" spans="1:2" ht="13.5">
      <c r="A173" s="88" t="s">
        <v>146</v>
      </c>
      <c r="B173" s="9" t="s">
        <v>50</v>
      </c>
    </row>
    <row r="174" spans="1:12" ht="13.5">
      <c r="A174" s="88"/>
      <c r="B174" s="70" t="s">
        <v>182</v>
      </c>
      <c r="C174" s="41"/>
      <c r="D174" s="41"/>
      <c r="E174" s="41"/>
      <c r="F174" s="41"/>
      <c r="G174" s="41"/>
      <c r="H174" s="41"/>
      <c r="I174" s="41"/>
      <c r="J174" s="41"/>
      <c r="K174" s="41"/>
      <c r="L174" s="41"/>
    </row>
    <row r="175" ht="13.5">
      <c r="A175" s="89"/>
    </row>
    <row r="176" spans="1:2" ht="13.5">
      <c r="A176" s="88" t="s">
        <v>147</v>
      </c>
      <c r="B176" s="9" t="s">
        <v>99</v>
      </c>
    </row>
    <row r="177" spans="1:12" ht="12.75" customHeight="1">
      <c r="A177" s="89"/>
      <c r="B177" s="132" t="s">
        <v>43</v>
      </c>
      <c r="C177" s="132"/>
      <c r="D177" s="132"/>
      <c r="E177" s="132"/>
      <c r="F177" s="132"/>
      <c r="G177" s="132"/>
      <c r="H177" s="132"/>
      <c r="I177" s="132"/>
      <c r="J177" s="132"/>
      <c r="K177" s="132"/>
      <c r="L177" s="132"/>
    </row>
    <row r="178" spans="1:12" ht="13.5">
      <c r="A178" s="89"/>
      <c r="B178" s="74"/>
      <c r="C178" s="74"/>
      <c r="D178" s="74"/>
      <c r="E178" s="74"/>
      <c r="F178" s="74"/>
      <c r="G178" s="74"/>
      <c r="H178" s="74"/>
      <c r="I178" s="74"/>
      <c r="J178" s="74"/>
      <c r="K178" s="74"/>
      <c r="L178" s="74"/>
    </row>
    <row r="179" spans="1:12" ht="13.5">
      <c r="A179" s="89"/>
      <c r="B179" s="45"/>
      <c r="C179" s="41"/>
      <c r="D179" s="41"/>
      <c r="E179" s="41"/>
      <c r="F179" s="10" t="s">
        <v>35</v>
      </c>
      <c r="G179" s="41"/>
      <c r="H179" s="10" t="s">
        <v>37</v>
      </c>
      <c r="I179" s="41"/>
      <c r="J179" s="10" t="s">
        <v>35</v>
      </c>
      <c r="K179" s="41"/>
      <c r="L179" s="10" t="s">
        <v>37</v>
      </c>
    </row>
    <row r="180" spans="1:12" ht="13.5">
      <c r="A180" s="89"/>
      <c r="B180" s="45"/>
      <c r="C180" s="41"/>
      <c r="D180" s="41"/>
      <c r="E180" s="41"/>
      <c r="F180" s="10" t="s">
        <v>32</v>
      </c>
      <c r="G180" s="41"/>
      <c r="H180" s="10" t="s">
        <v>32</v>
      </c>
      <c r="I180" s="41"/>
      <c r="J180" s="10" t="s">
        <v>38</v>
      </c>
      <c r="K180" s="41"/>
      <c r="L180" s="10" t="s">
        <v>38</v>
      </c>
    </row>
    <row r="181" spans="1:12" ht="13.5">
      <c r="A181" s="89"/>
      <c r="B181" s="45"/>
      <c r="C181" s="41"/>
      <c r="D181" s="41"/>
      <c r="E181" s="41"/>
      <c r="F181" s="10" t="s">
        <v>36</v>
      </c>
      <c r="G181" s="41"/>
      <c r="H181" s="10" t="s">
        <v>36</v>
      </c>
      <c r="I181" s="41"/>
      <c r="J181" s="10" t="s">
        <v>36</v>
      </c>
      <c r="K181" s="41"/>
      <c r="L181" s="10" t="s">
        <v>36</v>
      </c>
    </row>
    <row r="182" spans="1:12" ht="13.5">
      <c r="A182" s="89"/>
      <c r="B182" s="45"/>
      <c r="C182" s="41"/>
      <c r="D182" s="41"/>
      <c r="E182" s="41"/>
      <c r="F182" s="51" t="s">
        <v>246</v>
      </c>
      <c r="G182" s="41"/>
      <c r="H182" s="51" t="s">
        <v>247</v>
      </c>
      <c r="I182" s="41"/>
      <c r="J182" s="51" t="str">
        <f>F182</f>
        <v>30.06.2010</v>
      </c>
      <c r="K182" s="41"/>
      <c r="L182" s="51" t="str">
        <f>H182</f>
        <v>30.06.2009</v>
      </c>
    </row>
    <row r="183" spans="1:12" ht="13.5">
      <c r="A183" s="89"/>
      <c r="B183" s="58"/>
      <c r="C183" s="41"/>
      <c r="D183" s="41"/>
      <c r="E183" s="41"/>
      <c r="F183" s="24"/>
      <c r="G183" s="41"/>
      <c r="H183" s="24"/>
      <c r="I183" s="41"/>
      <c r="J183" s="24"/>
      <c r="K183" s="41"/>
      <c r="L183" s="24"/>
    </row>
    <row r="184" spans="1:12" ht="13.5">
      <c r="A184" s="89"/>
      <c r="B184" s="58" t="s">
        <v>183</v>
      </c>
      <c r="C184" s="41"/>
      <c r="D184" s="41"/>
      <c r="E184" s="41"/>
      <c r="F184" s="59">
        <f>'Income Statements'!E31</f>
        <v>35</v>
      </c>
      <c r="G184" s="59"/>
      <c r="H184" s="60">
        <f>'Income Statements'!G31</f>
        <v>1236</v>
      </c>
      <c r="I184" s="59"/>
      <c r="J184" s="59">
        <f>'Income Statements'!I31</f>
        <v>211</v>
      </c>
      <c r="K184" s="59"/>
      <c r="L184" s="60">
        <f>'Income Statements'!K31</f>
        <v>2041</v>
      </c>
    </row>
    <row r="185" spans="1:12" ht="13.5">
      <c r="A185" s="89"/>
      <c r="B185" s="58"/>
      <c r="C185" s="41"/>
      <c r="D185" s="41"/>
      <c r="E185" s="41"/>
      <c r="F185" s="59"/>
      <c r="G185" s="59"/>
      <c r="H185" s="60"/>
      <c r="I185" s="59"/>
      <c r="J185" s="59"/>
      <c r="K185" s="59"/>
      <c r="L185" s="60"/>
    </row>
    <row r="186" spans="1:12" ht="13.5">
      <c r="A186" s="89"/>
      <c r="B186" s="58" t="s">
        <v>58</v>
      </c>
      <c r="C186" s="41"/>
      <c r="D186" s="41"/>
      <c r="E186" s="41"/>
      <c r="F186" s="59">
        <v>126000</v>
      </c>
      <c r="G186" s="59"/>
      <c r="H186" s="60">
        <v>126000</v>
      </c>
      <c r="I186" s="59"/>
      <c r="J186" s="59">
        <v>126000</v>
      </c>
      <c r="K186" s="59"/>
      <c r="L186" s="60">
        <v>126000</v>
      </c>
    </row>
    <row r="187" spans="1:12" ht="13.5">
      <c r="A187" s="89"/>
      <c r="B187" s="58"/>
      <c r="C187" s="41"/>
      <c r="D187" s="41"/>
      <c r="E187" s="41"/>
      <c r="F187" s="59"/>
      <c r="G187" s="59"/>
      <c r="H187" s="60"/>
      <c r="I187" s="59"/>
      <c r="J187" s="59"/>
      <c r="K187" s="59"/>
      <c r="L187" s="60"/>
    </row>
    <row r="188" spans="1:12" ht="13.5">
      <c r="A188" s="89"/>
      <c r="B188" s="58" t="s">
        <v>44</v>
      </c>
      <c r="C188" s="41"/>
      <c r="D188" s="41"/>
      <c r="E188" s="41"/>
      <c r="F188" s="61">
        <f>F184/F186*100</f>
        <v>0.027777777777777776</v>
      </c>
      <c r="G188" s="61"/>
      <c r="H188" s="61">
        <f>H184/H186*100</f>
        <v>0.980952380952381</v>
      </c>
      <c r="I188" s="61"/>
      <c r="J188" s="61">
        <f>J184/J186*100</f>
        <v>0.16746031746031745</v>
      </c>
      <c r="K188" s="61"/>
      <c r="L188" s="61">
        <f>L184/L186*100</f>
        <v>1.6198412698412699</v>
      </c>
    </row>
    <row r="189" spans="1:12" ht="13.5">
      <c r="A189" s="89"/>
      <c r="B189" s="58"/>
      <c r="C189" s="41"/>
      <c r="D189" s="41"/>
      <c r="E189" s="41"/>
      <c r="F189" s="41"/>
      <c r="G189" s="41"/>
      <c r="H189" s="41"/>
      <c r="I189" s="41"/>
      <c r="J189" s="41"/>
      <c r="K189" s="41"/>
      <c r="L189" s="41"/>
    </row>
    <row r="190" spans="1:12" ht="13.5">
      <c r="A190" s="89"/>
      <c r="C190" s="41"/>
      <c r="D190" s="41"/>
      <c r="E190" s="41"/>
      <c r="F190" s="41"/>
      <c r="G190" s="41"/>
      <c r="H190" s="41"/>
      <c r="I190" s="41"/>
      <c r="J190" s="41"/>
      <c r="K190" s="41"/>
      <c r="L190" s="41"/>
    </row>
    <row r="191" spans="1:2" ht="13.5">
      <c r="A191" s="91"/>
      <c r="B191" s="62"/>
    </row>
    <row r="192" spans="1:2" ht="13.5">
      <c r="A192" s="91"/>
      <c r="B192" s="62"/>
    </row>
    <row r="193" spans="1:2" ht="13.5">
      <c r="A193" s="91"/>
      <c r="B193" t="s">
        <v>117</v>
      </c>
    </row>
    <row r="194" ht="13.5">
      <c r="A194" s="91"/>
    </row>
    <row r="195" ht="13.5">
      <c r="A195" s="89"/>
    </row>
    <row r="196" ht="13.5">
      <c r="A196" s="89"/>
    </row>
    <row r="197" spans="1:2" ht="13.5">
      <c r="A197" s="89"/>
      <c r="B197" t="s">
        <v>113</v>
      </c>
    </row>
    <row r="198" spans="1:2" ht="13.5">
      <c r="A198" s="89"/>
      <c r="B198" t="s">
        <v>114</v>
      </c>
    </row>
    <row r="199" spans="1:2" ht="13.5">
      <c r="A199" s="89"/>
      <c r="B199" t="s">
        <v>115</v>
      </c>
    </row>
    <row r="200" ht="13.5">
      <c r="A200" s="89"/>
    </row>
    <row r="201" spans="1:2" ht="13.5">
      <c r="A201" s="89"/>
      <c r="B201" t="s">
        <v>116</v>
      </c>
    </row>
    <row r="202" spans="1:2" ht="13.5">
      <c r="A202" s="89"/>
      <c r="B202" s="91" t="s">
        <v>248</v>
      </c>
    </row>
    <row r="203" ht="13.5">
      <c r="A203" s="89"/>
    </row>
    <row r="204" ht="13.5">
      <c r="A204" s="89"/>
    </row>
    <row r="205" ht="13.5">
      <c r="A205" s="89"/>
    </row>
    <row r="206" ht="13.5">
      <c r="A206" s="89"/>
    </row>
    <row r="207" ht="13.5">
      <c r="A207" s="89"/>
    </row>
    <row r="208" ht="13.5">
      <c r="A208" s="89"/>
    </row>
    <row r="209" ht="13.5">
      <c r="A209" s="89"/>
    </row>
    <row r="210" ht="13.5">
      <c r="A210" s="89"/>
    </row>
    <row r="211" ht="13.5">
      <c r="A211" s="89"/>
    </row>
    <row r="212" ht="13.5">
      <c r="A212" s="89"/>
    </row>
    <row r="213" ht="13.5">
      <c r="A213" s="89"/>
    </row>
    <row r="214" ht="13.5">
      <c r="A214" s="89"/>
    </row>
    <row r="215" ht="13.5">
      <c r="A215" s="89"/>
    </row>
    <row r="216" ht="13.5">
      <c r="A216" s="91"/>
    </row>
    <row r="217" ht="13.5">
      <c r="A217" s="91"/>
    </row>
    <row r="218" ht="13.5">
      <c r="A218" s="91"/>
    </row>
    <row r="219" ht="13.5">
      <c r="A219" s="91"/>
    </row>
    <row r="220" ht="13.5">
      <c r="A220" s="91"/>
    </row>
    <row r="221" ht="13.5">
      <c r="A221" s="91"/>
    </row>
    <row r="222" ht="13.5">
      <c r="A222" s="91"/>
    </row>
    <row r="223" ht="13.5">
      <c r="A223" s="91"/>
    </row>
    <row r="224" ht="13.5">
      <c r="A224" s="91"/>
    </row>
    <row r="225" ht="13.5">
      <c r="A225" s="91"/>
    </row>
    <row r="226" ht="13.5">
      <c r="A226" s="91"/>
    </row>
    <row r="227" ht="13.5">
      <c r="A227" s="91"/>
    </row>
    <row r="228" ht="13.5">
      <c r="A228" s="91"/>
    </row>
    <row r="229" ht="13.5">
      <c r="A229" s="91"/>
    </row>
    <row r="230" ht="13.5">
      <c r="A230" s="91"/>
    </row>
    <row r="231" ht="13.5">
      <c r="A231" s="91"/>
    </row>
    <row r="232" ht="13.5">
      <c r="A232" s="91"/>
    </row>
    <row r="233" ht="13.5">
      <c r="A233" s="91"/>
    </row>
    <row r="234" ht="13.5">
      <c r="A234" s="91"/>
    </row>
    <row r="235" ht="13.5">
      <c r="A235" s="91"/>
    </row>
    <row r="236" ht="13.5">
      <c r="A236" s="91"/>
    </row>
    <row r="237" ht="13.5">
      <c r="A237" s="91"/>
    </row>
    <row r="238" ht="13.5">
      <c r="A238" s="91"/>
    </row>
    <row r="239" ht="13.5">
      <c r="A239" s="91"/>
    </row>
    <row r="240" ht="13.5">
      <c r="A240" s="91"/>
    </row>
    <row r="241" ht="13.5">
      <c r="A241" s="91"/>
    </row>
    <row r="242" ht="13.5">
      <c r="A242" s="91"/>
    </row>
    <row r="243" ht="13.5">
      <c r="A243" s="91"/>
    </row>
    <row r="244" ht="13.5">
      <c r="A244" s="91"/>
    </row>
    <row r="245" ht="13.5">
      <c r="A245" s="91"/>
    </row>
    <row r="246" ht="13.5">
      <c r="A246" s="91"/>
    </row>
    <row r="247" ht="13.5">
      <c r="A247" s="91"/>
    </row>
    <row r="248" ht="13.5">
      <c r="A248" s="91"/>
    </row>
    <row r="249" ht="13.5">
      <c r="A249" s="91"/>
    </row>
    <row r="250" ht="13.5">
      <c r="A250" s="91"/>
    </row>
    <row r="251" ht="13.5">
      <c r="A251" s="91"/>
    </row>
    <row r="252" ht="13.5">
      <c r="A252" s="91"/>
    </row>
    <row r="253" ht="13.5">
      <c r="A253" s="91"/>
    </row>
    <row r="254" ht="13.5">
      <c r="A254" s="91"/>
    </row>
    <row r="255" ht="13.5">
      <c r="A255" s="91"/>
    </row>
    <row r="256" ht="13.5">
      <c r="A256" s="91"/>
    </row>
    <row r="257" ht="13.5">
      <c r="A257" s="91"/>
    </row>
    <row r="258" ht="13.5">
      <c r="A258" s="91"/>
    </row>
    <row r="259" ht="13.5">
      <c r="A259" s="91"/>
    </row>
    <row r="260" ht="13.5">
      <c r="A260" s="91"/>
    </row>
    <row r="261" ht="13.5">
      <c r="A261" s="91"/>
    </row>
    <row r="262" ht="13.5">
      <c r="A262" s="91"/>
    </row>
    <row r="263" ht="13.5">
      <c r="A263" s="91"/>
    </row>
    <row r="264" ht="13.5">
      <c r="A264" s="91"/>
    </row>
    <row r="265" ht="13.5">
      <c r="A265" s="91"/>
    </row>
    <row r="266" ht="13.5">
      <c r="A266" s="91"/>
    </row>
    <row r="267" ht="13.5">
      <c r="A267" s="91"/>
    </row>
    <row r="268" ht="13.5">
      <c r="A268" s="91"/>
    </row>
    <row r="269" ht="13.5">
      <c r="A269" s="91"/>
    </row>
    <row r="270" ht="13.5">
      <c r="A270" s="91"/>
    </row>
    <row r="271" ht="13.5">
      <c r="A271" s="91"/>
    </row>
    <row r="272" ht="13.5">
      <c r="A272" s="91"/>
    </row>
    <row r="273" ht="13.5">
      <c r="A273" s="91"/>
    </row>
    <row r="274" ht="13.5">
      <c r="A274" s="91"/>
    </row>
    <row r="275" ht="13.5">
      <c r="A275" s="91"/>
    </row>
    <row r="276" ht="13.5">
      <c r="A276" s="91"/>
    </row>
    <row r="277" ht="13.5">
      <c r="A277" s="91"/>
    </row>
    <row r="278" ht="13.5">
      <c r="A278" s="91"/>
    </row>
    <row r="279" ht="13.5">
      <c r="A279" s="91"/>
    </row>
    <row r="280" ht="13.5">
      <c r="A280" s="91"/>
    </row>
    <row r="281" ht="13.5">
      <c r="A281" s="91"/>
    </row>
    <row r="282" ht="13.5">
      <c r="A282" s="91"/>
    </row>
    <row r="283" ht="13.5">
      <c r="A283" s="91"/>
    </row>
    <row r="284" ht="13.5">
      <c r="A284" s="91"/>
    </row>
    <row r="285" ht="13.5">
      <c r="A285" s="91"/>
    </row>
    <row r="286" ht="13.5">
      <c r="A286" s="91"/>
    </row>
    <row r="287" ht="13.5">
      <c r="A287" s="91"/>
    </row>
    <row r="288" ht="13.5">
      <c r="A288" s="91"/>
    </row>
    <row r="289" ht="13.5">
      <c r="A289" s="91"/>
    </row>
    <row r="290" ht="13.5">
      <c r="A290" s="91"/>
    </row>
    <row r="291" ht="13.5">
      <c r="A291" s="91"/>
    </row>
    <row r="292" ht="13.5">
      <c r="A292" s="91"/>
    </row>
    <row r="293" ht="13.5">
      <c r="A293" s="91"/>
    </row>
    <row r="294" ht="13.5">
      <c r="A294" s="91"/>
    </row>
    <row r="295" ht="13.5">
      <c r="A295" s="91"/>
    </row>
    <row r="296" ht="13.5">
      <c r="A296" s="91"/>
    </row>
    <row r="297" ht="13.5">
      <c r="A297" s="91"/>
    </row>
    <row r="298" ht="13.5">
      <c r="A298" s="91"/>
    </row>
    <row r="299" ht="13.5">
      <c r="A299" s="91"/>
    </row>
    <row r="300" ht="13.5">
      <c r="A300" s="91"/>
    </row>
    <row r="301" ht="13.5">
      <c r="A301" s="91"/>
    </row>
    <row r="302" ht="13.5">
      <c r="A302" s="91"/>
    </row>
    <row r="303" ht="13.5">
      <c r="A303" s="91"/>
    </row>
    <row r="304" ht="13.5">
      <c r="A304" s="91"/>
    </row>
    <row r="305" ht="13.5">
      <c r="A305" s="91"/>
    </row>
    <row r="306" ht="13.5">
      <c r="A306" s="91"/>
    </row>
    <row r="307" ht="13.5">
      <c r="A307" s="91"/>
    </row>
    <row r="308" ht="13.5">
      <c r="A308" s="91"/>
    </row>
    <row r="309" ht="13.5">
      <c r="A309" s="91"/>
    </row>
    <row r="310" ht="13.5">
      <c r="A310" s="91"/>
    </row>
    <row r="311" ht="13.5">
      <c r="A311" s="91"/>
    </row>
    <row r="312" ht="13.5">
      <c r="A312" s="91"/>
    </row>
    <row r="313" ht="13.5">
      <c r="A313" s="91"/>
    </row>
    <row r="314" ht="13.5">
      <c r="A314" s="91"/>
    </row>
    <row r="315" ht="13.5">
      <c r="A315" s="91"/>
    </row>
    <row r="316" ht="13.5">
      <c r="A316" s="91"/>
    </row>
    <row r="317" ht="13.5">
      <c r="A317" s="91"/>
    </row>
    <row r="318" ht="13.5">
      <c r="A318" s="91"/>
    </row>
    <row r="319" ht="13.5">
      <c r="A319" s="91"/>
    </row>
    <row r="320" ht="13.5">
      <c r="A320" s="91"/>
    </row>
    <row r="321" ht="13.5">
      <c r="A321" s="91"/>
    </row>
    <row r="322" ht="13.5">
      <c r="A322" s="91"/>
    </row>
    <row r="323" ht="13.5">
      <c r="A323" s="91"/>
    </row>
    <row r="324" ht="13.5">
      <c r="A324" s="91"/>
    </row>
    <row r="325" ht="13.5">
      <c r="A325" s="91"/>
    </row>
    <row r="326" ht="13.5">
      <c r="A326" s="91"/>
    </row>
    <row r="327" ht="13.5">
      <c r="A327" s="91"/>
    </row>
    <row r="328" ht="13.5">
      <c r="A328" s="91"/>
    </row>
    <row r="329" ht="13.5">
      <c r="A329" s="91"/>
    </row>
    <row r="330" ht="13.5">
      <c r="A330" s="91"/>
    </row>
    <row r="331" ht="13.5">
      <c r="A331" s="91"/>
    </row>
    <row r="332" ht="13.5">
      <c r="A332" s="91"/>
    </row>
    <row r="333" ht="13.5">
      <c r="A333" s="91"/>
    </row>
    <row r="334" ht="13.5">
      <c r="A334" s="91"/>
    </row>
    <row r="335" ht="13.5">
      <c r="A335" s="91"/>
    </row>
    <row r="336" ht="13.5">
      <c r="A336" s="91"/>
    </row>
    <row r="337" ht="13.5">
      <c r="A337" s="91"/>
    </row>
    <row r="338" ht="13.5">
      <c r="A338" s="91"/>
    </row>
    <row r="339" ht="13.5">
      <c r="A339" s="91"/>
    </row>
    <row r="340" ht="13.5">
      <c r="A340" s="91"/>
    </row>
    <row r="341" ht="13.5">
      <c r="A341" s="91"/>
    </row>
    <row r="342" ht="13.5">
      <c r="A342" s="91"/>
    </row>
    <row r="343" ht="13.5">
      <c r="A343" s="91"/>
    </row>
    <row r="344" ht="13.5">
      <c r="A344" s="91"/>
    </row>
    <row r="345" ht="13.5">
      <c r="A345" s="91"/>
    </row>
    <row r="346" ht="13.5">
      <c r="A346" s="91"/>
    </row>
    <row r="347" ht="13.5">
      <c r="A347" s="91"/>
    </row>
    <row r="348" ht="13.5">
      <c r="A348" s="91"/>
    </row>
    <row r="349" ht="13.5">
      <c r="A349" s="91"/>
    </row>
    <row r="350" ht="13.5">
      <c r="A350" s="91"/>
    </row>
    <row r="351" ht="13.5">
      <c r="A351" s="91"/>
    </row>
    <row r="352" ht="13.5">
      <c r="A352" s="91"/>
    </row>
    <row r="353" ht="13.5">
      <c r="A353" s="91"/>
    </row>
    <row r="354" ht="13.5">
      <c r="A354" s="91"/>
    </row>
    <row r="355" ht="13.5">
      <c r="A355" s="91"/>
    </row>
    <row r="356" ht="13.5">
      <c r="A356" s="91"/>
    </row>
    <row r="357" ht="13.5">
      <c r="A357" s="91"/>
    </row>
    <row r="358" ht="13.5">
      <c r="A358" s="91"/>
    </row>
    <row r="359" ht="13.5">
      <c r="A359" s="91"/>
    </row>
    <row r="360" ht="13.5">
      <c r="A360" s="91"/>
    </row>
    <row r="361" ht="13.5">
      <c r="A361" s="91"/>
    </row>
    <row r="362" ht="13.5">
      <c r="A362" s="91"/>
    </row>
    <row r="363" ht="13.5">
      <c r="A363" s="91"/>
    </row>
    <row r="364" ht="13.5">
      <c r="A364" s="91"/>
    </row>
    <row r="365" ht="13.5">
      <c r="A365" s="91"/>
    </row>
    <row r="366" ht="13.5">
      <c r="A366" s="91"/>
    </row>
    <row r="367" ht="13.5">
      <c r="A367" s="91"/>
    </row>
    <row r="368" ht="13.5">
      <c r="A368" s="91"/>
    </row>
    <row r="369" ht="13.5">
      <c r="A369" s="91"/>
    </row>
    <row r="370" ht="13.5">
      <c r="A370" s="91"/>
    </row>
    <row r="371" ht="13.5">
      <c r="A371" s="91"/>
    </row>
    <row r="372" ht="13.5">
      <c r="A372" s="91"/>
    </row>
    <row r="373" ht="13.5">
      <c r="A373" s="91"/>
    </row>
    <row r="374" ht="13.5">
      <c r="A374" s="91"/>
    </row>
    <row r="375" ht="13.5">
      <c r="A375" s="91"/>
    </row>
    <row r="376" ht="13.5">
      <c r="A376" s="91"/>
    </row>
    <row r="377" ht="13.5">
      <c r="A377" s="91"/>
    </row>
    <row r="378" ht="13.5">
      <c r="A378" s="91"/>
    </row>
    <row r="379" ht="13.5">
      <c r="A379" s="91"/>
    </row>
    <row r="380" ht="13.5">
      <c r="A380" s="91"/>
    </row>
    <row r="381" ht="13.5">
      <c r="A381" s="91"/>
    </row>
    <row r="382" ht="13.5">
      <c r="A382" s="91"/>
    </row>
    <row r="383" ht="13.5">
      <c r="A383" s="91"/>
    </row>
    <row r="384" ht="13.5">
      <c r="A384" s="91"/>
    </row>
    <row r="385" ht="13.5">
      <c r="A385" s="91"/>
    </row>
    <row r="386" ht="13.5">
      <c r="A386" s="91"/>
    </row>
    <row r="387" ht="13.5">
      <c r="A387" s="91"/>
    </row>
    <row r="388" ht="13.5">
      <c r="A388" s="91"/>
    </row>
    <row r="389" ht="13.5">
      <c r="A389" s="91"/>
    </row>
    <row r="390" ht="13.5">
      <c r="A390" s="91"/>
    </row>
    <row r="391" ht="13.5">
      <c r="A391" s="91"/>
    </row>
    <row r="392" ht="13.5">
      <c r="A392" s="91"/>
    </row>
    <row r="393" ht="13.5">
      <c r="A393" s="91"/>
    </row>
    <row r="394" ht="13.5">
      <c r="A394" s="91"/>
    </row>
    <row r="395" ht="13.5">
      <c r="A395" s="91"/>
    </row>
    <row r="396" ht="13.5">
      <c r="A396" s="91"/>
    </row>
    <row r="397" ht="13.5">
      <c r="A397" s="91"/>
    </row>
    <row r="398" ht="13.5">
      <c r="A398" s="91"/>
    </row>
    <row r="399" ht="13.5">
      <c r="A399" s="91"/>
    </row>
    <row r="400" ht="13.5">
      <c r="A400" s="91"/>
    </row>
    <row r="401" ht="13.5">
      <c r="A401" s="91"/>
    </row>
    <row r="402" ht="13.5">
      <c r="A402" s="91"/>
    </row>
    <row r="403" ht="13.5">
      <c r="A403" s="91"/>
    </row>
    <row r="404" ht="13.5">
      <c r="A404" s="91"/>
    </row>
    <row r="405" ht="13.5">
      <c r="A405" s="91"/>
    </row>
    <row r="406" ht="13.5">
      <c r="A406" s="91"/>
    </row>
    <row r="407" ht="13.5">
      <c r="A407" s="91"/>
    </row>
    <row r="408" ht="13.5">
      <c r="A408" s="91"/>
    </row>
    <row r="409" ht="13.5">
      <c r="A409" s="91"/>
    </row>
    <row r="410" ht="13.5">
      <c r="A410" s="91"/>
    </row>
    <row r="411" ht="13.5">
      <c r="A411" s="91"/>
    </row>
    <row r="412" ht="13.5">
      <c r="A412" s="91"/>
    </row>
    <row r="413" ht="13.5">
      <c r="A413" s="91"/>
    </row>
    <row r="414" ht="13.5">
      <c r="A414" s="91"/>
    </row>
    <row r="415" ht="13.5">
      <c r="A415" s="91"/>
    </row>
    <row r="416" ht="13.5">
      <c r="A416" s="91"/>
    </row>
    <row r="417" ht="13.5">
      <c r="A417" s="91"/>
    </row>
    <row r="418" ht="13.5">
      <c r="A418" s="91"/>
    </row>
    <row r="419" ht="13.5">
      <c r="A419" s="91"/>
    </row>
    <row r="420" ht="13.5">
      <c r="A420" s="91"/>
    </row>
    <row r="421" ht="13.5">
      <c r="A421" s="91"/>
    </row>
    <row r="422" ht="13.5">
      <c r="A422" s="91"/>
    </row>
    <row r="423" ht="13.5">
      <c r="A423" s="91"/>
    </row>
    <row r="424" ht="13.5">
      <c r="A424" s="91"/>
    </row>
    <row r="425" ht="13.5">
      <c r="A425" s="91"/>
    </row>
    <row r="426" ht="13.5">
      <c r="A426" s="91"/>
    </row>
    <row r="427" ht="13.5">
      <c r="A427" s="91"/>
    </row>
    <row r="428" ht="13.5">
      <c r="A428" s="91"/>
    </row>
    <row r="429" ht="13.5">
      <c r="A429" s="91"/>
    </row>
    <row r="430" ht="13.5">
      <c r="A430" s="91"/>
    </row>
    <row r="431" ht="13.5">
      <c r="A431" s="91"/>
    </row>
    <row r="432" ht="13.5">
      <c r="A432" s="91"/>
    </row>
    <row r="433" ht="13.5">
      <c r="A433" s="91"/>
    </row>
    <row r="434" ht="13.5">
      <c r="A434" s="91"/>
    </row>
    <row r="435" ht="13.5">
      <c r="A435" s="91"/>
    </row>
    <row r="436" ht="13.5">
      <c r="A436" s="91"/>
    </row>
    <row r="437" ht="13.5">
      <c r="A437" s="91"/>
    </row>
    <row r="438" ht="13.5">
      <c r="A438" s="91"/>
    </row>
    <row r="439" ht="13.5">
      <c r="A439" s="91"/>
    </row>
    <row r="440" ht="13.5">
      <c r="A440" s="91"/>
    </row>
    <row r="441" ht="13.5">
      <c r="A441" s="91"/>
    </row>
    <row r="442" ht="13.5">
      <c r="A442" s="91"/>
    </row>
    <row r="443" ht="13.5">
      <c r="A443" s="91"/>
    </row>
    <row r="444" ht="13.5">
      <c r="A444" s="91"/>
    </row>
    <row r="445" ht="13.5">
      <c r="A445" s="91"/>
    </row>
    <row r="446" ht="13.5">
      <c r="A446" s="91"/>
    </row>
    <row r="447" ht="13.5">
      <c r="A447" s="91"/>
    </row>
    <row r="448" ht="13.5">
      <c r="A448" s="91"/>
    </row>
    <row r="449" ht="13.5">
      <c r="A449" s="91"/>
    </row>
    <row r="450" ht="13.5">
      <c r="A450" s="91"/>
    </row>
    <row r="451" ht="13.5">
      <c r="A451" s="91"/>
    </row>
    <row r="452" ht="13.5">
      <c r="A452" s="91"/>
    </row>
    <row r="453" ht="13.5">
      <c r="A453" s="91"/>
    </row>
    <row r="454" ht="13.5">
      <c r="A454" s="91"/>
    </row>
    <row r="455" ht="13.5">
      <c r="A455" s="91"/>
    </row>
    <row r="456" ht="13.5">
      <c r="A456" s="91"/>
    </row>
    <row r="457" ht="13.5">
      <c r="A457" s="91"/>
    </row>
    <row r="458" ht="13.5">
      <c r="A458" s="91"/>
    </row>
    <row r="459" ht="13.5">
      <c r="A459" s="91"/>
    </row>
    <row r="460" ht="13.5">
      <c r="A460" s="91"/>
    </row>
    <row r="461" ht="13.5">
      <c r="A461" s="91"/>
    </row>
    <row r="462" ht="13.5">
      <c r="A462" s="91"/>
    </row>
    <row r="463" ht="13.5">
      <c r="A463" s="91"/>
    </row>
    <row r="464" ht="13.5">
      <c r="A464" s="91"/>
    </row>
    <row r="465" ht="13.5">
      <c r="A465" s="91"/>
    </row>
    <row r="466" ht="13.5">
      <c r="A466" s="91"/>
    </row>
    <row r="467" ht="13.5">
      <c r="A467" s="91"/>
    </row>
    <row r="468" ht="13.5">
      <c r="A468" s="91"/>
    </row>
    <row r="469" ht="13.5">
      <c r="A469" s="91"/>
    </row>
    <row r="470" ht="13.5">
      <c r="A470" s="91"/>
    </row>
    <row r="471" ht="13.5">
      <c r="A471" s="91"/>
    </row>
    <row r="472" ht="13.5">
      <c r="A472" s="91"/>
    </row>
    <row r="473" ht="13.5">
      <c r="A473" s="91"/>
    </row>
    <row r="474" ht="13.5">
      <c r="A474" s="91"/>
    </row>
    <row r="475" ht="13.5">
      <c r="A475" s="91"/>
    </row>
    <row r="476" ht="13.5">
      <c r="A476" s="91"/>
    </row>
    <row r="477" ht="13.5">
      <c r="A477" s="91"/>
    </row>
    <row r="478" ht="13.5">
      <c r="A478" s="91"/>
    </row>
    <row r="479" ht="13.5">
      <c r="A479" s="91"/>
    </row>
    <row r="480" ht="13.5">
      <c r="A480" s="91"/>
    </row>
    <row r="481" ht="13.5">
      <c r="A481" s="91"/>
    </row>
    <row r="482" ht="13.5">
      <c r="A482" s="91"/>
    </row>
    <row r="483" ht="13.5">
      <c r="A483" s="91"/>
    </row>
    <row r="484" ht="13.5">
      <c r="A484" s="91"/>
    </row>
    <row r="485" ht="13.5">
      <c r="A485" s="91"/>
    </row>
    <row r="486" ht="13.5">
      <c r="A486" s="91"/>
    </row>
    <row r="487" ht="13.5">
      <c r="A487" s="91"/>
    </row>
    <row r="488" ht="13.5">
      <c r="A488" s="91"/>
    </row>
    <row r="489" ht="13.5">
      <c r="A489" s="91"/>
    </row>
    <row r="490" ht="13.5">
      <c r="A490" s="91"/>
    </row>
    <row r="491" ht="13.5">
      <c r="A491" s="91"/>
    </row>
    <row r="492" ht="13.5">
      <c r="A492" s="91"/>
    </row>
    <row r="493" ht="13.5">
      <c r="A493" s="91"/>
    </row>
    <row r="494" ht="13.5">
      <c r="A494" s="91"/>
    </row>
    <row r="495" ht="13.5">
      <c r="A495" s="91"/>
    </row>
    <row r="496" ht="13.5">
      <c r="A496" s="91"/>
    </row>
    <row r="497" ht="13.5">
      <c r="A497" s="91"/>
    </row>
    <row r="498" ht="13.5">
      <c r="A498" s="91"/>
    </row>
    <row r="499" ht="13.5">
      <c r="A499" s="91"/>
    </row>
    <row r="500" ht="13.5">
      <c r="A500" s="91"/>
    </row>
    <row r="501" ht="13.5">
      <c r="A501" s="91"/>
    </row>
    <row r="502" ht="13.5">
      <c r="A502" s="91"/>
    </row>
    <row r="503" ht="13.5">
      <c r="A503" s="91"/>
    </row>
    <row r="504" ht="13.5">
      <c r="A504" s="91"/>
    </row>
    <row r="505" ht="13.5">
      <c r="A505" s="91"/>
    </row>
    <row r="506" ht="13.5">
      <c r="A506" s="91"/>
    </row>
    <row r="507" ht="13.5">
      <c r="A507" s="91"/>
    </row>
    <row r="508" ht="13.5">
      <c r="A508" s="91"/>
    </row>
    <row r="509" ht="13.5">
      <c r="A509" s="91"/>
    </row>
    <row r="510" ht="13.5">
      <c r="A510" s="91"/>
    </row>
    <row r="511" ht="13.5">
      <c r="A511" s="91"/>
    </row>
    <row r="512" ht="13.5">
      <c r="A512" s="91"/>
    </row>
    <row r="513" ht="13.5">
      <c r="A513" s="91"/>
    </row>
    <row r="514" ht="13.5">
      <c r="A514" s="91"/>
    </row>
    <row r="515" ht="13.5">
      <c r="A515" s="91"/>
    </row>
    <row r="516" ht="13.5">
      <c r="A516" s="91"/>
    </row>
    <row r="517" ht="13.5">
      <c r="A517" s="91"/>
    </row>
    <row r="518" ht="13.5">
      <c r="A518" s="91"/>
    </row>
    <row r="519" ht="13.5">
      <c r="A519" s="91"/>
    </row>
    <row r="520" ht="13.5">
      <c r="A520" s="91"/>
    </row>
    <row r="521" ht="13.5">
      <c r="A521" s="91"/>
    </row>
    <row r="522" ht="13.5">
      <c r="A522" s="91"/>
    </row>
    <row r="523" ht="13.5">
      <c r="A523" s="91"/>
    </row>
    <row r="524" ht="13.5">
      <c r="A524" s="91"/>
    </row>
    <row r="525" ht="13.5">
      <c r="A525" s="91"/>
    </row>
    <row r="526" ht="13.5">
      <c r="A526" s="91"/>
    </row>
    <row r="527" ht="13.5">
      <c r="A527" s="91"/>
    </row>
    <row r="528" ht="13.5">
      <c r="A528" s="91"/>
    </row>
    <row r="529" ht="13.5">
      <c r="A529" s="91"/>
    </row>
    <row r="530" ht="13.5">
      <c r="A530" s="91"/>
    </row>
    <row r="531" ht="13.5">
      <c r="A531" s="91"/>
    </row>
    <row r="532" ht="13.5">
      <c r="A532" s="91"/>
    </row>
    <row r="533" ht="13.5">
      <c r="A533" s="91"/>
    </row>
    <row r="534" ht="13.5">
      <c r="A534" s="91"/>
    </row>
    <row r="535" ht="13.5">
      <c r="A535" s="91"/>
    </row>
    <row r="536" ht="13.5">
      <c r="A536" s="91"/>
    </row>
    <row r="537" ht="13.5">
      <c r="A537" s="91"/>
    </row>
    <row r="538" ht="13.5">
      <c r="A538" s="91"/>
    </row>
    <row r="539" ht="13.5">
      <c r="A539" s="91"/>
    </row>
    <row r="540" ht="13.5">
      <c r="A540" s="91"/>
    </row>
    <row r="541" ht="13.5">
      <c r="A541" s="91"/>
    </row>
    <row r="542" ht="13.5">
      <c r="A542" s="91"/>
    </row>
    <row r="543" ht="13.5">
      <c r="A543" s="91"/>
    </row>
    <row r="544" ht="13.5">
      <c r="A544" s="91"/>
    </row>
    <row r="545" ht="13.5">
      <c r="A545" s="91"/>
    </row>
    <row r="546" ht="13.5">
      <c r="A546" s="91"/>
    </row>
    <row r="547" ht="13.5">
      <c r="A547" s="91"/>
    </row>
    <row r="548" ht="13.5">
      <c r="A548" s="91"/>
    </row>
    <row r="549" ht="13.5">
      <c r="A549" s="91"/>
    </row>
    <row r="550" ht="13.5">
      <c r="A550" s="91"/>
    </row>
    <row r="551" ht="13.5">
      <c r="A551" s="91"/>
    </row>
    <row r="552" ht="13.5">
      <c r="A552" s="91"/>
    </row>
    <row r="553" ht="13.5">
      <c r="A553" s="91"/>
    </row>
    <row r="554" ht="13.5">
      <c r="A554" s="91"/>
    </row>
    <row r="555" ht="13.5">
      <c r="A555" s="91"/>
    </row>
    <row r="556" ht="13.5">
      <c r="A556" s="91"/>
    </row>
    <row r="557" ht="13.5">
      <c r="A557" s="91"/>
    </row>
    <row r="558" ht="13.5">
      <c r="A558" s="91"/>
    </row>
    <row r="559" ht="13.5">
      <c r="A559" s="91"/>
    </row>
    <row r="560" ht="13.5">
      <c r="A560" s="91"/>
    </row>
    <row r="561" ht="13.5">
      <c r="A561" s="91"/>
    </row>
    <row r="562" ht="13.5">
      <c r="A562" s="91"/>
    </row>
    <row r="563" ht="13.5">
      <c r="A563" s="91"/>
    </row>
    <row r="564" ht="13.5">
      <c r="A564" s="91"/>
    </row>
    <row r="565" ht="13.5">
      <c r="A565" s="91"/>
    </row>
    <row r="566" ht="13.5">
      <c r="A566" s="91"/>
    </row>
    <row r="567" ht="13.5">
      <c r="A567" s="91"/>
    </row>
    <row r="568" ht="13.5">
      <c r="A568" s="91"/>
    </row>
    <row r="569" ht="13.5">
      <c r="A569" s="91"/>
    </row>
    <row r="570" ht="13.5">
      <c r="A570" s="91"/>
    </row>
    <row r="571" ht="13.5">
      <c r="A571" s="91"/>
    </row>
    <row r="572" ht="13.5">
      <c r="A572" s="91"/>
    </row>
    <row r="573" ht="13.5">
      <c r="A573" s="91"/>
    </row>
    <row r="574" ht="13.5">
      <c r="A574" s="91"/>
    </row>
    <row r="575" ht="13.5">
      <c r="A575" s="91"/>
    </row>
    <row r="576" ht="13.5">
      <c r="A576" s="91"/>
    </row>
    <row r="577" ht="13.5">
      <c r="A577" s="91"/>
    </row>
    <row r="578" ht="13.5">
      <c r="A578" s="91"/>
    </row>
    <row r="579" ht="13.5">
      <c r="A579" s="91"/>
    </row>
    <row r="580" ht="13.5">
      <c r="A580" s="91"/>
    </row>
    <row r="581" ht="13.5">
      <c r="A581" s="91"/>
    </row>
    <row r="582" ht="13.5">
      <c r="A582" s="91"/>
    </row>
    <row r="583" ht="13.5">
      <c r="A583" s="91"/>
    </row>
    <row r="584" ht="13.5">
      <c r="A584" s="91"/>
    </row>
    <row r="585" ht="13.5">
      <c r="A585" s="91"/>
    </row>
    <row r="586" ht="13.5">
      <c r="A586" s="91"/>
    </row>
    <row r="587" ht="13.5">
      <c r="A587" s="91"/>
    </row>
    <row r="588" ht="13.5">
      <c r="A588" s="91"/>
    </row>
    <row r="589" ht="13.5">
      <c r="A589" s="91"/>
    </row>
    <row r="590" ht="13.5">
      <c r="A590" s="91"/>
    </row>
    <row r="591" ht="13.5">
      <c r="A591" s="91"/>
    </row>
    <row r="592" ht="13.5">
      <c r="A592" s="91"/>
    </row>
    <row r="593" ht="13.5">
      <c r="A593" s="91"/>
    </row>
    <row r="594" ht="13.5">
      <c r="A594" s="91"/>
    </row>
    <row r="595" ht="13.5">
      <c r="A595" s="91"/>
    </row>
    <row r="596" ht="13.5">
      <c r="A596" s="91"/>
    </row>
    <row r="597" ht="13.5">
      <c r="A597" s="91"/>
    </row>
    <row r="598" ht="13.5">
      <c r="A598" s="91"/>
    </row>
  </sheetData>
  <mergeCells count="27">
    <mergeCell ref="B63:L64"/>
    <mergeCell ref="J42:L42"/>
    <mergeCell ref="B171:L171"/>
    <mergeCell ref="J43:L43"/>
    <mergeCell ref="B94:L95"/>
    <mergeCell ref="B67:L68"/>
    <mergeCell ref="B71:L71"/>
    <mergeCell ref="B74:L74"/>
    <mergeCell ref="A98:L99"/>
    <mergeCell ref="B133:L134"/>
    <mergeCell ref="A1:L1"/>
    <mergeCell ref="A2:L2"/>
    <mergeCell ref="A3:L3"/>
    <mergeCell ref="A4:L4"/>
    <mergeCell ref="A5:L5"/>
    <mergeCell ref="B36:L36"/>
    <mergeCell ref="B26:L27"/>
    <mergeCell ref="B15:L17"/>
    <mergeCell ref="B10:L13"/>
    <mergeCell ref="B30:L30"/>
    <mergeCell ref="B33:L33"/>
    <mergeCell ref="A7:L7"/>
    <mergeCell ref="B19:L20"/>
    <mergeCell ref="B109:L112"/>
    <mergeCell ref="B177:L177"/>
    <mergeCell ref="B102:L106"/>
    <mergeCell ref="B115:L118"/>
  </mergeCells>
  <printOptions horizontalCentered="1"/>
  <pageMargins left="0.24" right="0.24" top="0.49" bottom="0.5" header="0.44" footer="0.5"/>
  <pageSetup horizontalDpi="300" verticalDpi="300" orientation="portrait" paperSize="9" scale="83" r:id="rId1"/>
  <rowBreaks count="3" manualBreakCount="3">
    <brk id="64" max="11" man="1"/>
    <brk id="95" max="11" man="1"/>
    <brk id="166"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User</cp:lastModifiedBy>
  <cp:lastPrinted>2010-08-27T04:53:33Z</cp:lastPrinted>
  <dcterms:created xsi:type="dcterms:W3CDTF">2001-10-16T10:02:43Z</dcterms:created>
  <dcterms:modified xsi:type="dcterms:W3CDTF">2010-08-30T07:57:15Z</dcterms:modified>
  <cp:category/>
  <cp:version/>
  <cp:contentType/>
  <cp:contentStatus/>
</cp:coreProperties>
</file>